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3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df90251cdff1a3a/Documents/"/>
    </mc:Choice>
  </mc:AlternateContent>
  <xr:revisionPtr revIDLastSave="559" documentId="8_{C28CDE0F-3C53-473F-8B02-0BB6CCBB1392}" xr6:coauthVersionLast="47" xr6:coauthVersionMax="47" xr10:uidLastSave="{0A0F361B-F860-4B98-8079-C5368FE6466E}"/>
  <bookViews>
    <workbookView xWindow="-120" yWindow="-120" windowWidth="20730" windowHeight="11040" activeTab="1" xr2:uid="{1E3630D8-92A8-4C4B-839C-3E37E3906F26}"/>
  </bookViews>
  <sheets>
    <sheet name="Base Solow Model" sheetId="1" r:id="rId1"/>
    <sheet name="Cap Eff Wkr" sheetId="3" r:id="rId2"/>
    <sheet name="Cap Wkr" sheetId="4" r:id="rId3"/>
    <sheet name="Agg Cap" sheetId="5" r:id="rId4"/>
    <sheet name="Growth Rates" sheetId="6" r:id="rId5"/>
    <sheet name="Savings Shock Down" sheetId="7" r:id="rId6"/>
    <sheet name="Cap Eff Wkr 2" sheetId="11" r:id="rId7"/>
    <sheet name="Output Eff Wkr 2" sheetId="12" r:id="rId8"/>
    <sheet name="Cons Eff Wkr 2" sheetId="13" r:id="rId9"/>
    <sheet name="Technology Growth Shock Up" sheetId="14" r:id="rId10"/>
    <sheet name="Cap Eff Wkr 3" sheetId="15" r:id="rId11"/>
    <sheet name="Cap Wkr 3" sheetId="16" r:id="rId12"/>
    <sheet name="Agg Cap 3" sheetId="17" r:id="rId13"/>
    <sheet name="Growth Rates 3" sheetId="18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14" l="1"/>
  <c r="E105" i="14" s="1"/>
  <c r="F105" i="14" s="1"/>
  <c r="K105" i="14" s="1"/>
  <c r="P105" i="14" s="1"/>
  <c r="E102" i="14"/>
  <c r="F102" i="14" s="1"/>
  <c r="K102" i="14" s="1"/>
  <c r="P102" i="14" s="1"/>
  <c r="G102" i="14"/>
  <c r="H102" i="14"/>
  <c r="I102" i="14" s="1"/>
  <c r="J102" i="14"/>
  <c r="O102" i="14" s="1"/>
  <c r="L102" i="14"/>
  <c r="M102" i="14" s="1"/>
  <c r="N102" i="14" s="1"/>
  <c r="E103" i="14"/>
  <c r="J103" i="14" s="1"/>
  <c r="O103" i="14" s="1"/>
  <c r="F103" i="14"/>
  <c r="K103" i="14" s="1"/>
  <c r="P103" i="14" s="1"/>
  <c r="G103" i="14"/>
  <c r="L103" i="14" s="1"/>
  <c r="M103" i="14" s="1"/>
  <c r="N103" i="14" s="1"/>
  <c r="H103" i="14"/>
  <c r="I103" i="14" s="1"/>
  <c r="E104" i="14"/>
  <c r="F104" i="14" s="1"/>
  <c r="K104" i="14" s="1"/>
  <c r="P104" i="14" s="1"/>
  <c r="G104" i="14"/>
  <c r="H104" i="14"/>
  <c r="I104" i="14" s="1"/>
  <c r="L104" i="14"/>
  <c r="M104" i="14" s="1"/>
  <c r="E101" i="14"/>
  <c r="D103" i="14"/>
  <c r="D104" i="14" s="1"/>
  <c r="D102" i="14"/>
  <c r="C102" i="14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B107" i="14"/>
  <c r="B108" i="14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103" i="14"/>
  <c r="B104" i="14"/>
  <c r="B105" i="14" s="1"/>
  <c r="B106" i="14" s="1"/>
  <c r="B102" i="14"/>
  <c r="T7" i="14"/>
  <c r="U9" i="14" s="1"/>
  <c r="C3" i="14"/>
  <c r="C4" i="14" s="1"/>
  <c r="C5" i="14" s="1"/>
  <c r="C6" i="14" s="1"/>
  <c r="C7" i="14" s="1"/>
  <c r="C8" i="14" s="1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C100" i="14" s="1"/>
  <c r="C101" i="14" s="1"/>
  <c r="D2" i="14"/>
  <c r="E2" i="14" s="1"/>
  <c r="X7" i="7"/>
  <c r="Y9" i="7" s="1"/>
  <c r="C3" i="7"/>
  <c r="C4" i="7" s="1"/>
  <c r="C5" i="7" s="1"/>
  <c r="C6" i="7" s="1"/>
  <c r="C7" i="7" s="1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C41" i="7" s="1"/>
  <c r="C42" i="7" s="1"/>
  <c r="C43" i="7" s="1"/>
  <c r="C44" i="7" s="1"/>
  <c r="C45" i="7" s="1"/>
  <c r="C46" i="7" s="1"/>
  <c r="C47" i="7" s="1"/>
  <c r="C48" i="7" s="1"/>
  <c r="C49" i="7" s="1"/>
  <c r="C50" i="7" s="1"/>
  <c r="C51" i="7" s="1"/>
  <c r="C52" i="7" s="1"/>
  <c r="C53" i="7" s="1"/>
  <c r="C54" i="7" s="1"/>
  <c r="C55" i="7" s="1"/>
  <c r="C56" i="7" s="1"/>
  <c r="C57" i="7" s="1"/>
  <c r="C58" i="7" s="1"/>
  <c r="C59" i="7" s="1"/>
  <c r="C60" i="7" s="1"/>
  <c r="C61" i="7" s="1"/>
  <c r="C62" i="7" s="1"/>
  <c r="C63" i="7" s="1"/>
  <c r="C64" i="7" s="1"/>
  <c r="C65" i="7" s="1"/>
  <c r="C66" i="7" s="1"/>
  <c r="C67" i="7" s="1"/>
  <c r="C68" i="7" s="1"/>
  <c r="C69" i="7" s="1"/>
  <c r="C70" i="7" s="1"/>
  <c r="C71" i="7" s="1"/>
  <c r="C72" i="7" s="1"/>
  <c r="C73" i="7" s="1"/>
  <c r="C74" i="7" s="1"/>
  <c r="C75" i="7" s="1"/>
  <c r="C76" i="7" s="1"/>
  <c r="C77" i="7" s="1"/>
  <c r="C78" i="7" s="1"/>
  <c r="C79" i="7" s="1"/>
  <c r="C80" i="7" s="1"/>
  <c r="C81" i="7" s="1"/>
  <c r="C82" i="7" s="1"/>
  <c r="C83" i="7" s="1"/>
  <c r="C84" i="7" s="1"/>
  <c r="C85" i="7" s="1"/>
  <c r="C86" i="7" s="1"/>
  <c r="C87" i="7" s="1"/>
  <c r="C88" i="7" s="1"/>
  <c r="C89" i="7" s="1"/>
  <c r="C90" i="7" s="1"/>
  <c r="C91" i="7" s="1"/>
  <c r="C92" i="7" s="1"/>
  <c r="C93" i="7" s="1"/>
  <c r="C94" i="7" s="1"/>
  <c r="C95" i="7" s="1"/>
  <c r="C96" i="7" s="1"/>
  <c r="C97" i="7" s="1"/>
  <c r="C98" i="7" s="1"/>
  <c r="C99" i="7" s="1"/>
  <c r="C100" i="7" s="1"/>
  <c r="C101" i="7" s="1"/>
  <c r="C102" i="7" s="1"/>
  <c r="C103" i="7" s="1"/>
  <c r="C104" i="7" s="1"/>
  <c r="C105" i="7" s="1"/>
  <c r="C106" i="7" s="1"/>
  <c r="C107" i="7" s="1"/>
  <c r="C108" i="7" s="1"/>
  <c r="C109" i="7" s="1"/>
  <c r="C110" i="7" s="1"/>
  <c r="C111" i="7" s="1"/>
  <c r="C112" i="7" s="1"/>
  <c r="C113" i="7" s="1"/>
  <c r="C114" i="7" s="1"/>
  <c r="C115" i="7" s="1"/>
  <c r="C116" i="7" s="1"/>
  <c r="C117" i="7" s="1"/>
  <c r="C118" i="7" s="1"/>
  <c r="C119" i="7" s="1"/>
  <c r="C120" i="7" s="1"/>
  <c r="C121" i="7" s="1"/>
  <c r="C122" i="7" s="1"/>
  <c r="C123" i="7" s="1"/>
  <c r="C124" i="7" s="1"/>
  <c r="C125" i="7" s="1"/>
  <c r="C126" i="7" s="1"/>
  <c r="C127" i="7" s="1"/>
  <c r="C128" i="7" s="1"/>
  <c r="C129" i="7" s="1"/>
  <c r="C130" i="7" s="1"/>
  <c r="C131" i="7" s="1"/>
  <c r="C132" i="7" s="1"/>
  <c r="C133" i="7" s="1"/>
  <c r="C134" i="7" s="1"/>
  <c r="C135" i="7" s="1"/>
  <c r="C136" i="7" s="1"/>
  <c r="C137" i="7" s="1"/>
  <c r="C138" i="7" s="1"/>
  <c r="C139" i="7" s="1"/>
  <c r="C140" i="7" s="1"/>
  <c r="C141" i="7" s="1"/>
  <c r="C142" i="7" s="1"/>
  <c r="C143" i="7" s="1"/>
  <c r="C144" i="7" s="1"/>
  <c r="C145" i="7" s="1"/>
  <c r="C146" i="7" s="1"/>
  <c r="C147" i="7" s="1"/>
  <c r="C148" i="7" s="1"/>
  <c r="C149" i="7" s="1"/>
  <c r="C150" i="7" s="1"/>
  <c r="C151" i="7" s="1"/>
  <c r="C152" i="7" s="1"/>
  <c r="C153" i="7" s="1"/>
  <c r="C154" i="7" s="1"/>
  <c r="C155" i="7" s="1"/>
  <c r="C156" i="7" s="1"/>
  <c r="C157" i="7" s="1"/>
  <c r="C158" i="7" s="1"/>
  <c r="C159" i="7" s="1"/>
  <c r="C160" i="7" s="1"/>
  <c r="C161" i="7" s="1"/>
  <c r="C162" i="7" s="1"/>
  <c r="C163" i="7" s="1"/>
  <c r="C164" i="7" s="1"/>
  <c r="C165" i="7" s="1"/>
  <c r="C166" i="7" s="1"/>
  <c r="C167" i="7" s="1"/>
  <c r="C168" i="7" s="1"/>
  <c r="C169" i="7" s="1"/>
  <c r="C170" i="7" s="1"/>
  <c r="C171" i="7" s="1"/>
  <c r="C172" i="7" s="1"/>
  <c r="C173" i="7" s="1"/>
  <c r="C174" i="7" s="1"/>
  <c r="C175" i="7" s="1"/>
  <c r="C176" i="7" s="1"/>
  <c r="C177" i="7" s="1"/>
  <c r="C178" i="7" s="1"/>
  <c r="C179" i="7" s="1"/>
  <c r="C180" i="7" s="1"/>
  <c r="C181" i="7" s="1"/>
  <c r="C182" i="7" s="1"/>
  <c r="C183" i="7" s="1"/>
  <c r="C184" i="7" s="1"/>
  <c r="C185" i="7" s="1"/>
  <c r="C186" i="7" s="1"/>
  <c r="C187" i="7" s="1"/>
  <c r="C188" i="7" s="1"/>
  <c r="C189" i="7" s="1"/>
  <c r="C190" i="7" s="1"/>
  <c r="C191" i="7" s="1"/>
  <c r="C192" i="7" s="1"/>
  <c r="C193" i="7" s="1"/>
  <c r="C194" i="7" s="1"/>
  <c r="C195" i="7" s="1"/>
  <c r="C196" i="7" s="1"/>
  <c r="C197" i="7" s="1"/>
  <c r="C198" i="7" s="1"/>
  <c r="C199" i="7" s="1"/>
  <c r="C200" i="7" s="1"/>
  <c r="C201" i="7" s="1"/>
  <c r="D2" i="7"/>
  <c r="G2" i="7" s="1"/>
  <c r="M101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3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3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C2" i="1"/>
  <c r="R7" i="1"/>
  <c r="S9" i="1" s="1"/>
  <c r="J105" i="14" l="1"/>
  <c r="O105" i="14" s="1"/>
  <c r="D106" i="14"/>
  <c r="G105" i="14"/>
  <c r="N104" i="14"/>
  <c r="J104" i="14"/>
  <c r="O104" i="14" s="1"/>
  <c r="B3" i="14"/>
  <c r="B4" i="14" s="1"/>
  <c r="B5" i="14" s="1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T13" i="14"/>
  <c r="T14" i="14" s="1"/>
  <c r="J2" i="14"/>
  <c r="O2" i="14" s="1"/>
  <c r="F2" i="14"/>
  <c r="K2" i="14" s="1"/>
  <c r="P2" i="14" s="1"/>
  <c r="G2" i="14"/>
  <c r="D3" i="14"/>
  <c r="X103" i="7"/>
  <c r="B3" i="7"/>
  <c r="B4" i="7" s="1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D3" i="7"/>
  <c r="E3" i="7" s="1"/>
  <c r="F3" i="7" s="1"/>
  <c r="H2" i="7"/>
  <c r="L2" i="7"/>
  <c r="M2" i="7" s="1"/>
  <c r="E2" i="7"/>
  <c r="C3" i="1"/>
  <c r="D2" i="1"/>
  <c r="E2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F2" i="1"/>
  <c r="G2" i="1" s="1"/>
  <c r="I2" i="1"/>
  <c r="N2" i="1" s="1"/>
  <c r="J2" i="1"/>
  <c r="O2" i="1" s="1"/>
  <c r="G106" i="14" l="1"/>
  <c r="D107" i="14"/>
  <c r="E106" i="14"/>
  <c r="L105" i="14"/>
  <c r="M105" i="14" s="1"/>
  <c r="N105" i="14" s="1"/>
  <c r="H105" i="14"/>
  <c r="I105" i="14" s="1"/>
  <c r="G3" i="14"/>
  <c r="E3" i="14"/>
  <c r="D4" i="14"/>
  <c r="L2" i="14"/>
  <c r="M2" i="14" s="1"/>
  <c r="H2" i="14"/>
  <c r="K3" i="7"/>
  <c r="P3" i="7" s="1"/>
  <c r="J3" i="7"/>
  <c r="O3" i="7" s="1"/>
  <c r="D4" i="7"/>
  <c r="D5" i="7" s="1"/>
  <c r="G3" i="7"/>
  <c r="H3" i="7" s="1"/>
  <c r="I3" i="7" s="1"/>
  <c r="J2" i="7"/>
  <c r="O2" i="7" s="1"/>
  <c r="F2" i="7"/>
  <c r="K2" i="7" s="1"/>
  <c r="P2" i="7" s="1"/>
  <c r="K2" i="1"/>
  <c r="L2" i="1" s="1"/>
  <c r="C4" i="1"/>
  <c r="F3" i="1"/>
  <c r="G3" i="1" s="1"/>
  <c r="D3" i="1"/>
  <c r="J106" i="14" l="1"/>
  <c r="O106" i="14" s="1"/>
  <c r="F106" i="14"/>
  <c r="K106" i="14" s="1"/>
  <c r="P106" i="14" s="1"/>
  <c r="E107" i="14"/>
  <c r="G107" i="14"/>
  <c r="D108" i="14"/>
  <c r="H106" i="14"/>
  <c r="I106" i="14" s="1"/>
  <c r="L106" i="14"/>
  <c r="M106" i="14" s="1"/>
  <c r="N106" i="14" s="1"/>
  <c r="G4" i="14"/>
  <c r="E4" i="14"/>
  <c r="D5" i="14"/>
  <c r="F3" i="14"/>
  <c r="K3" i="14" s="1"/>
  <c r="P3" i="14" s="1"/>
  <c r="J3" i="14"/>
  <c r="O3" i="14" s="1"/>
  <c r="H3" i="14"/>
  <c r="I3" i="14" s="1"/>
  <c r="L3" i="14"/>
  <c r="M3" i="14" s="1"/>
  <c r="N3" i="14" s="1"/>
  <c r="E4" i="7"/>
  <c r="J4" i="7" s="1"/>
  <c r="O4" i="7" s="1"/>
  <c r="G4" i="7"/>
  <c r="L3" i="7"/>
  <c r="M3" i="7" s="1"/>
  <c r="N3" i="7" s="1"/>
  <c r="L4" i="7"/>
  <c r="M4" i="7" s="1"/>
  <c r="H4" i="7"/>
  <c r="I4" i="7" s="1"/>
  <c r="D6" i="7"/>
  <c r="G5" i="7"/>
  <c r="E5" i="7"/>
  <c r="F4" i="7"/>
  <c r="K4" i="7" s="1"/>
  <c r="P4" i="7" s="1"/>
  <c r="K3" i="1"/>
  <c r="L3" i="1" s="1"/>
  <c r="E3" i="1"/>
  <c r="J3" i="1" s="1"/>
  <c r="O3" i="1" s="1"/>
  <c r="I3" i="1"/>
  <c r="N3" i="1" s="1"/>
  <c r="C5" i="1"/>
  <c r="D4" i="1"/>
  <c r="F4" i="1"/>
  <c r="G4" i="1" s="1"/>
  <c r="E108" i="14" l="1"/>
  <c r="G108" i="14"/>
  <c r="D109" i="14"/>
  <c r="L107" i="14"/>
  <c r="M107" i="14" s="1"/>
  <c r="N107" i="14" s="1"/>
  <c r="H107" i="14"/>
  <c r="I107" i="14" s="1"/>
  <c r="J107" i="14"/>
  <c r="O107" i="14" s="1"/>
  <c r="F107" i="14"/>
  <c r="K107" i="14" s="1"/>
  <c r="P107" i="14" s="1"/>
  <c r="D6" i="14"/>
  <c r="E5" i="14"/>
  <c r="G5" i="14"/>
  <c r="F4" i="14"/>
  <c r="K4" i="14" s="1"/>
  <c r="P4" i="14" s="1"/>
  <c r="J4" i="14"/>
  <c r="O4" i="14" s="1"/>
  <c r="H4" i="14"/>
  <c r="I4" i="14" s="1"/>
  <c r="L4" i="14"/>
  <c r="M4" i="14" s="1"/>
  <c r="N4" i="14" s="1"/>
  <c r="N4" i="7"/>
  <c r="J5" i="7"/>
  <c r="O5" i="7" s="1"/>
  <c r="F5" i="7"/>
  <c r="K5" i="7" s="1"/>
  <c r="P5" i="7" s="1"/>
  <c r="H5" i="7"/>
  <c r="I5" i="7" s="1"/>
  <c r="L5" i="7"/>
  <c r="M5" i="7" s="1"/>
  <c r="N5" i="7" s="1"/>
  <c r="G6" i="7"/>
  <c r="D7" i="7"/>
  <c r="E6" i="7"/>
  <c r="K4" i="1"/>
  <c r="L4" i="1" s="1"/>
  <c r="E4" i="1"/>
  <c r="J4" i="1" s="1"/>
  <c r="O4" i="1" s="1"/>
  <c r="I4" i="1"/>
  <c r="N4" i="1" s="1"/>
  <c r="C6" i="1"/>
  <c r="D5" i="1"/>
  <c r="F5" i="1"/>
  <c r="G5" i="1" s="1"/>
  <c r="H108" i="14" l="1"/>
  <c r="I108" i="14" s="1"/>
  <c r="L108" i="14"/>
  <c r="M108" i="14" s="1"/>
  <c r="N108" i="14" s="1"/>
  <c r="D110" i="14"/>
  <c r="E109" i="14"/>
  <c r="G109" i="14"/>
  <c r="F108" i="14"/>
  <c r="K108" i="14" s="1"/>
  <c r="P108" i="14" s="1"/>
  <c r="J108" i="14"/>
  <c r="O108" i="14" s="1"/>
  <c r="D7" i="14"/>
  <c r="G6" i="14"/>
  <c r="E6" i="14"/>
  <c r="H5" i="14"/>
  <c r="I5" i="14" s="1"/>
  <c r="L5" i="14"/>
  <c r="M5" i="14" s="1"/>
  <c r="N5" i="14" s="1"/>
  <c r="J5" i="14"/>
  <c r="O5" i="14" s="1"/>
  <c r="F5" i="14"/>
  <c r="K5" i="14" s="1"/>
  <c r="P5" i="14" s="1"/>
  <c r="J6" i="7"/>
  <c r="O6" i="7" s="1"/>
  <c r="F6" i="7"/>
  <c r="K6" i="7" s="1"/>
  <c r="P6" i="7" s="1"/>
  <c r="E7" i="7"/>
  <c r="G7" i="7"/>
  <c r="D8" i="7"/>
  <c r="L6" i="7"/>
  <c r="M6" i="7" s="1"/>
  <c r="N6" i="7" s="1"/>
  <c r="H6" i="7"/>
  <c r="I6" i="7" s="1"/>
  <c r="K5" i="1"/>
  <c r="L5" i="1" s="1"/>
  <c r="C7" i="1"/>
  <c r="D6" i="1"/>
  <c r="F6" i="1"/>
  <c r="G6" i="1" s="1"/>
  <c r="I5" i="1"/>
  <c r="N5" i="1" s="1"/>
  <c r="E5" i="1"/>
  <c r="J5" i="1" s="1"/>
  <c r="O5" i="1" s="1"/>
  <c r="H109" i="14" l="1"/>
  <c r="I109" i="14" s="1"/>
  <c r="L109" i="14"/>
  <c r="M109" i="14" s="1"/>
  <c r="N109" i="14" s="1"/>
  <c r="E110" i="14"/>
  <c r="G110" i="14"/>
  <c r="D111" i="14"/>
  <c r="J109" i="14"/>
  <c r="O109" i="14" s="1"/>
  <c r="F109" i="14"/>
  <c r="K109" i="14" s="1"/>
  <c r="P109" i="14" s="1"/>
  <c r="J6" i="14"/>
  <c r="O6" i="14" s="1"/>
  <c r="F6" i="14"/>
  <c r="K6" i="14" s="1"/>
  <c r="P6" i="14" s="1"/>
  <c r="E7" i="14"/>
  <c r="G7" i="14"/>
  <c r="D8" i="14"/>
  <c r="L6" i="14"/>
  <c r="M6" i="14" s="1"/>
  <c r="N6" i="14" s="1"/>
  <c r="H6" i="14"/>
  <c r="I6" i="14" s="1"/>
  <c r="E8" i="7"/>
  <c r="D9" i="7"/>
  <c r="G8" i="7"/>
  <c r="H7" i="7"/>
  <c r="I7" i="7" s="1"/>
  <c r="L7" i="7"/>
  <c r="M7" i="7" s="1"/>
  <c r="N7" i="7" s="1"/>
  <c r="J7" i="7"/>
  <c r="O7" i="7" s="1"/>
  <c r="F7" i="7"/>
  <c r="K7" i="7" s="1"/>
  <c r="P7" i="7" s="1"/>
  <c r="K6" i="1"/>
  <c r="L6" i="1" s="1"/>
  <c r="E6" i="1"/>
  <c r="J6" i="1" s="1"/>
  <c r="O6" i="1" s="1"/>
  <c r="I6" i="1"/>
  <c r="N6" i="1" s="1"/>
  <c r="C8" i="1"/>
  <c r="F7" i="1"/>
  <c r="G7" i="1" s="1"/>
  <c r="D7" i="1"/>
  <c r="G111" i="14" l="1"/>
  <c r="D112" i="14"/>
  <c r="E111" i="14"/>
  <c r="F110" i="14"/>
  <c r="K110" i="14" s="1"/>
  <c r="P110" i="14" s="1"/>
  <c r="J110" i="14"/>
  <c r="O110" i="14" s="1"/>
  <c r="L110" i="14"/>
  <c r="M110" i="14" s="1"/>
  <c r="N110" i="14" s="1"/>
  <c r="H110" i="14"/>
  <c r="I110" i="14" s="1"/>
  <c r="J7" i="14"/>
  <c r="O7" i="14" s="1"/>
  <c r="F7" i="14"/>
  <c r="K7" i="14" s="1"/>
  <c r="P7" i="14" s="1"/>
  <c r="D9" i="14"/>
  <c r="G8" i="14"/>
  <c r="E8" i="14"/>
  <c r="L7" i="14"/>
  <c r="M7" i="14" s="1"/>
  <c r="N7" i="14" s="1"/>
  <c r="H7" i="14"/>
  <c r="I7" i="14" s="1"/>
  <c r="H8" i="7"/>
  <c r="I8" i="7" s="1"/>
  <c r="L8" i="7"/>
  <c r="M8" i="7" s="1"/>
  <c r="N8" i="7" s="1"/>
  <c r="D10" i="7"/>
  <c r="G9" i="7"/>
  <c r="E9" i="7"/>
  <c r="J8" i="7"/>
  <c r="O8" i="7" s="1"/>
  <c r="F8" i="7"/>
  <c r="K8" i="7" s="1"/>
  <c r="P8" i="7" s="1"/>
  <c r="K7" i="1"/>
  <c r="L7" i="1" s="1"/>
  <c r="I7" i="1"/>
  <c r="N7" i="1" s="1"/>
  <c r="E7" i="1"/>
  <c r="J7" i="1" s="1"/>
  <c r="O7" i="1" s="1"/>
  <c r="C9" i="1"/>
  <c r="F8" i="1"/>
  <c r="G8" i="1" s="1"/>
  <c r="D8" i="1"/>
  <c r="D113" i="14" l="1"/>
  <c r="E112" i="14"/>
  <c r="G112" i="14"/>
  <c r="F111" i="14"/>
  <c r="K111" i="14" s="1"/>
  <c r="P111" i="14" s="1"/>
  <c r="J111" i="14"/>
  <c r="O111" i="14" s="1"/>
  <c r="H111" i="14"/>
  <c r="I111" i="14" s="1"/>
  <c r="L111" i="14"/>
  <c r="M111" i="14" s="1"/>
  <c r="N111" i="14" s="1"/>
  <c r="J8" i="14"/>
  <c r="O8" i="14" s="1"/>
  <c r="F8" i="14"/>
  <c r="K8" i="14" s="1"/>
  <c r="P8" i="14" s="1"/>
  <c r="L8" i="14"/>
  <c r="M8" i="14" s="1"/>
  <c r="N8" i="14" s="1"/>
  <c r="H8" i="14"/>
  <c r="I8" i="14" s="1"/>
  <c r="E9" i="14"/>
  <c r="D10" i="14"/>
  <c r="G9" i="14"/>
  <c r="F9" i="7"/>
  <c r="K9" i="7" s="1"/>
  <c r="P9" i="7" s="1"/>
  <c r="J9" i="7"/>
  <c r="O9" i="7" s="1"/>
  <c r="L9" i="7"/>
  <c r="M9" i="7" s="1"/>
  <c r="N9" i="7" s="1"/>
  <c r="H9" i="7"/>
  <c r="I9" i="7" s="1"/>
  <c r="D11" i="7"/>
  <c r="G10" i="7"/>
  <c r="E10" i="7"/>
  <c r="K8" i="1"/>
  <c r="L8" i="1" s="1"/>
  <c r="E8" i="1"/>
  <c r="J8" i="1" s="1"/>
  <c r="O8" i="1" s="1"/>
  <c r="I8" i="1"/>
  <c r="N8" i="1" s="1"/>
  <c r="C10" i="1"/>
  <c r="D9" i="1"/>
  <c r="F9" i="1"/>
  <c r="G9" i="1" s="1"/>
  <c r="L112" i="14" l="1"/>
  <c r="M112" i="14" s="1"/>
  <c r="N112" i="14" s="1"/>
  <c r="H112" i="14"/>
  <c r="I112" i="14" s="1"/>
  <c r="J112" i="14"/>
  <c r="O112" i="14" s="1"/>
  <c r="F112" i="14"/>
  <c r="K112" i="14" s="1"/>
  <c r="P112" i="14" s="1"/>
  <c r="E113" i="14"/>
  <c r="G113" i="14"/>
  <c r="D114" i="14"/>
  <c r="L9" i="14"/>
  <c r="M9" i="14" s="1"/>
  <c r="N9" i="14" s="1"/>
  <c r="H9" i="14"/>
  <c r="I9" i="14" s="1"/>
  <c r="E10" i="14"/>
  <c r="D11" i="14"/>
  <c r="G10" i="14"/>
  <c r="F9" i="14"/>
  <c r="K9" i="14" s="1"/>
  <c r="P9" i="14" s="1"/>
  <c r="J9" i="14"/>
  <c r="O9" i="14" s="1"/>
  <c r="F10" i="7"/>
  <c r="K10" i="7" s="1"/>
  <c r="P10" i="7" s="1"/>
  <c r="J10" i="7"/>
  <c r="O10" i="7" s="1"/>
  <c r="G11" i="7"/>
  <c r="E11" i="7"/>
  <c r="D12" i="7"/>
  <c r="L10" i="7"/>
  <c r="M10" i="7" s="1"/>
  <c r="N10" i="7" s="1"/>
  <c r="H10" i="7"/>
  <c r="I10" i="7" s="1"/>
  <c r="K9" i="1"/>
  <c r="L9" i="1" s="1"/>
  <c r="E9" i="1"/>
  <c r="J9" i="1" s="1"/>
  <c r="O9" i="1" s="1"/>
  <c r="I9" i="1"/>
  <c r="N9" i="1" s="1"/>
  <c r="C11" i="1"/>
  <c r="D10" i="1"/>
  <c r="F10" i="1"/>
  <c r="G10" i="1" s="1"/>
  <c r="G114" i="14" l="1"/>
  <c r="D115" i="14"/>
  <c r="E114" i="14"/>
  <c r="L113" i="14"/>
  <c r="M113" i="14" s="1"/>
  <c r="N113" i="14" s="1"/>
  <c r="H113" i="14"/>
  <c r="I113" i="14" s="1"/>
  <c r="F113" i="14"/>
  <c r="K113" i="14" s="1"/>
  <c r="P113" i="14" s="1"/>
  <c r="J113" i="14"/>
  <c r="O113" i="14" s="1"/>
  <c r="L10" i="14"/>
  <c r="M10" i="14" s="1"/>
  <c r="N10" i="14" s="1"/>
  <c r="H10" i="14"/>
  <c r="I10" i="14" s="1"/>
  <c r="G11" i="14"/>
  <c r="E11" i="14"/>
  <c r="D12" i="14"/>
  <c r="F10" i="14"/>
  <c r="K10" i="14" s="1"/>
  <c r="P10" i="14" s="1"/>
  <c r="J10" i="14"/>
  <c r="O10" i="14" s="1"/>
  <c r="J11" i="7"/>
  <c r="O11" i="7" s="1"/>
  <c r="F11" i="7"/>
  <c r="K11" i="7" s="1"/>
  <c r="P11" i="7" s="1"/>
  <c r="L11" i="7"/>
  <c r="M11" i="7" s="1"/>
  <c r="N11" i="7" s="1"/>
  <c r="H11" i="7"/>
  <c r="I11" i="7" s="1"/>
  <c r="E12" i="7"/>
  <c r="D13" i="7"/>
  <c r="G12" i="7"/>
  <c r="K10" i="1"/>
  <c r="L10" i="1" s="1"/>
  <c r="E10" i="1"/>
  <c r="J10" i="1" s="1"/>
  <c r="O10" i="1" s="1"/>
  <c r="I10" i="1"/>
  <c r="N10" i="1" s="1"/>
  <c r="C12" i="1"/>
  <c r="F11" i="1"/>
  <c r="G11" i="1" s="1"/>
  <c r="D11" i="1"/>
  <c r="E115" i="14" l="1"/>
  <c r="G115" i="14"/>
  <c r="D116" i="14"/>
  <c r="J114" i="14"/>
  <c r="O114" i="14" s="1"/>
  <c r="F114" i="14"/>
  <c r="K114" i="14" s="1"/>
  <c r="P114" i="14" s="1"/>
  <c r="H114" i="14"/>
  <c r="I114" i="14" s="1"/>
  <c r="L114" i="14"/>
  <c r="M114" i="14" s="1"/>
  <c r="N114" i="14" s="1"/>
  <c r="D13" i="14"/>
  <c r="G12" i="14"/>
  <c r="E12" i="14"/>
  <c r="F11" i="14"/>
  <c r="K11" i="14" s="1"/>
  <c r="P11" i="14" s="1"/>
  <c r="J11" i="14"/>
  <c r="O11" i="14" s="1"/>
  <c r="L11" i="14"/>
  <c r="M11" i="14" s="1"/>
  <c r="N11" i="14" s="1"/>
  <c r="H11" i="14"/>
  <c r="I11" i="14" s="1"/>
  <c r="H12" i="7"/>
  <c r="I12" i="7" s="1"/>
  <c r="L12" i="7"/>
  <c r="M12" i="7" s="1"/>
  <c r="N12" i="7" s="1"/>
  <c r="F12" i="7"/>
  <c r="K12" i="7" s="1"/>
  <c r="P12" i="7" s="1"/>
  <c r="J12" i="7"/>
  <c r="O12" i="7" s="1"/>
  <c r="G13" i="7"/>
  <c r="D14" i="7"/>
  <c r="E13" i="7"/>
  <c r="K11" i="1"/>
  <c r="L11" i="1" s="1"/>
  <c r="I11" i="1"/>
  <c r="N11" i="1" s="1"/>
  <c r="E11" i="1"/>
  <c r="J11" i="1" s="1"/>
  <c r="O11" i="1" s="1"/>
  <c r="C13" i="1"/>
  <c r="F12" i="1"/>
  <c r="G12" i="1" s="1"/>
  <c r="D12" i="1"/>
  <c r="L115" i="14" l="1"/>
  <c r="M115" i="14" s="1"/>
  <c r="N115" i="14" s="1"/>
  <c r="H115" i="14"/>
  <c r="I115" i="14" s="1"/>
  <c r="E116" i="14"/>
  <c r="G116" i="14"/>
  <c r="D117" i="14"/>
  <c r="J115" i="14"/>
  <c r="O115" i="14" s="1"/>
  <c r="F115" i="14"/>
  <c r="K115" i="14" s="1"/>
  <c r="P115" i="14" s="1"/>
  <c r="J12" i="14"/>
  <c r="O12" i="14" s="1"/>
  <c r="F12" i="14"/>
  <c r="K12" i="14" s="1"/>
  <c r="P12" i="14" s="1"/>
  <c r="H12" i="14"/>
  <c r="I12" i="14" s="1"/>
  <c r="L12" i="14"/>
  <c r="M12" i="14" s="1"/>
  <c r="N12" i="14" s="1"/>
  <c r="D14" i="14"/>
  <c r="G13" i="14"/>
  <c r="E13" i="14"/>
  <c r="J13" i="7"/>
  <c r="O13" i="7" s="1"/>
  <c r="F13" i="7"/>
  <c r="K13" i="7" s="1"/>
  <c r="P13" i="7" s="1"/>
  <c r="L13" i="7"/>
  <c r="M13" i="7" s="1"/>
  <c r="N13" i="7" s="1"/>
  <c r="H13" i="7"/>
  <c r="I13" i="7" s="1"/>
  <c r="D15" i="7"/>
  <c r="G14" i="7"/>
  <c r="E14" i="7"/>
  <c r="K12" i="1"/>
  <c r="L12" i="1" s="1"/>
  <c r="I12" i="1"/>
  <c r="N12" i="1" s="1"/>
  <c r="E12" i="1"/>
  <c r="J12" i="1" s="1"/>
  <c r="O12" i="1" s="1"/>
  <c r="C14" i="1"/>
  <c r="F13" i="1"/>
  <c r="G13" i="1" s="1"/>
  <c r="D13" i="1"/>
  <c r="H116" i="14" l="1"/>
  <c r="I116" i="14" s="1"/>
  <c r="L116" i="14"/>
  <c r="M116" i="14" s="1"/>
  <c r="N116" i="14" s="1"/>
  <c r="D118" i="14"/>
  <c r="E117" i="14"/>
  <c r="G117" i="14"/>
  <c r="F116" i="14"/>
  <c r="K116" i="14" s="1"/>
  <c r="P116" i="14" s="1"/>
  <c r="J116" i="14"/>
  <c r="O116" i="14" s="1"/>
  <c r="F13" i="14"/>
  <c r="K13" i="14" s="1"/>
  <c r="P13" i="14" s="1"/>
  <c r="J13" i="14"/>
  <c r="O13" i="14" s="1"/>
  <c r="L13" i="14"/>
  <c r="M13" i="14" s="1"/>
  <c r="N13" i="14" s="1"/>
  <c r="H13" i="14"/>
  <c r="I13" i="14" s="1"/>
  <c r="G14" i="14"/>
  <c r="D15" i="14"/>
  <c r="E14" i="14"/>
  <c r="D16" i="7"/>
  <c r="G15" i="7"/>
  <c r="E15" i="7"/>
  <c r="J14" i="7"/>
  <c r="O14" i="7" s="1"/>
  <c r="F14" i="7"/>
  <c r="K14" i="7" s="1"/>
  <c r="P14" i="7" s="1"/>
  <c r="H14" i="7"/>
  <c r="I14" i="7" s="1"/>
  <c r="L14" i="7"/>
  <c r="M14" i="7" s="1"/>
  <c r="N14" i="7" s="1"/>
  <c r="K13" i="1"/>
  <c r="L13" i="1" s="1"/>
  <c r="C15" i="1"/>
  <c r="D14" i="1"/>
  <c r="F14" i="1"/>
  <c r="G14" i="1" s="1"/>
  <c r="E13" i="1"/>
  <c r="J13" i="1" s="1"/>
  <c r="O13" i="1" s="1"/>
  <c r="I13" i="1"/>
  <c r="N13" i="1" s="1"/>
  <c r="H117" i="14" l="1"/>
  <c r="I117" i="14" s="1"/>
  <c r="L117" i="14"/>
  <c r="M117" i="14" s="1"/>
  <c r="N117" i="14" s="1"/>
  <c r="J117" i="14"/>
  <c r="O117" i="14" s="1"/>
  <c r="F117" i="14"/>
  <c r="K117" i="14" s="1"/>
  <c r="P117" i="14" s="1"/>
  <c r="E118" i="14"/>
  <c r="G118" i="14"/>
  <c r="D119" i="14"/>
  <c r="J14" i="14"/>
  <c r="O14" i="14" s="1"/>
  <c r="F14" i="14"/>
  <c r="K14" i="14" s="1"/>
  <c r="P14" i="14" s="1"/>
  <c r="L14" i="14"/>
  <c r="M14" i="14" s="1"/>
  <c r="N14" i="14" s="1"/>
  <c r="H14" i="14"/>
  <c r="I14" i="14" s="1"/>
  <c r="D16" i="14"/>
  <c r="G15" i="14"/>
  <c r="E15" i="14"/>
  <c r="F15" i="7"/>
  <c r="K15" i="7" s="1"/>
  <c r="P15" i="7" s="1"/>
  <c r="J15" i="7"/>
  <c r="O15" i="7" s="1"/>
  <c r="L15" i="7"/>
  <c r="M15" i="7" s="1"/>
  <c r="N15" i="7" s="1"/>
  <c r="H15" i="7"/>
  <c r="I15" i="7" s="1"/>
  <c r="E16" i="7"/>
  <c r="G16" i="7"/>
  <c r="D17" i="7"/>
  <c r="K14" i="1"/>
  <c r="L14" i="1" s="1"/>
  <c r="C16" i="1"/>
  <c r="D15" i="1"/>
  <c r="F15" i="1"/>
  <c r="G15" i="1" s="1"/>
  <c r="E14" i="1"/>
  <c r="J14" i="1" s="1"/>
  <c r="O14" i="1" s="1"/>
  <c r="I14" i="1"/>
  <c r="N14" i="1" s="1"/>
  <c r="G119" i="14" l="1"/>
  <c r="D120" i="14"/>
  <c r="E119" i="14"/>
  <c r="L118" i="14"/>
  <c r="M118" i="14" s="1"/>
  <c r="N118" i="14" s="1"/>
  <c r="H118" i="14"/>
  <c r="I118" i="14" s="1"/>
  <c r="F118" i="14"/>
  <c r="K118" i="14" s="1"/>
  <c r="P118" i="14" s="1"/>
  <c r="J118" i="14"/>
  <c r="O118" i="14" s="1"/>
  <c r="E16" i="14"/>
  <c r="G16" i="14"/>
  <c r="D17" i="14"/>
  <c r="J15" i="14"/>
  <c r="O15" i="14" s="1"/>
  <c r="F15" i="14"/>
  <c r="K15" i="14" s="1"/>
  <c r="P15" i="14" s="1"/>
  <c r="H15" i="14"/>
  <c r="I15" i="14" s="1"/>
  <c r="L15" i="14"/>
  <c r="M15" i="14" s="1"/>
  <c r="N15" i="14" s="1"/>
  <c r="E17" i="7"/>
  <c r="D18" i="7"/>
  <c r="G17" i="7"/>
  <c r="L16" i="7"/>
  <c r="M16" i="7" s="1"/>
  <c r="N16" i="7" s="1"/>
  <c r="H16" i="7"/>
  <c r="I16" i="7" s="1"/>
  <c r="J16" i="7"/>
  <c r="O16" i="7" s="1"/>
  <c r="F16" i="7"/>
  <c r="K16" i="7" s="1"/>
  <c r="P16" i="7" s="1"/>
  <c r="K15" i="1"/>
  <c r="L15" i="1" s="1"/>
  <c r="I15" i="1"/>
  <c r="N15" i="1" s="1"/>
  <c r="E15" i="1"/>
  <c r="J15" i="1" s="1"/>
  <c r="O15" i="1" s="1"/>
  <c r="C17" i="1"/>
  <c r="F16" i="1"/>
  <c r="G16" i="1" s="1"/>
  <c r="D16" i="1"/>
  <c r="F119" i="14" l="1"/>
  <c r="K119" i="14" s="1"/>
  <c r="P119" i="14" s="1"/>
  <c r="J119" i="14"/>
  <c r="O119" i="14" s="1"/>
  <c r="D121" i="14"/>
  <c r="E120" i="14"/>
  <c r="G120" i="14"/>
  <c r="H119" i="14"/>
  <c r="I119" i="14" s="1"/>
  <c r="L119" i="14"/>
  <c r="M119" i="14" s="1"/>
  <c r="N119" i="14" s="1"/>
  <c r="E17" i="14"/>
  <c r="G17" i="14"/>
  <c r="D18" i="14"/>
  <c r="L16" i="14"/>
  <c r="M16" i="14" s="1"/>
  <c r="N16" i="14" s="1"/>
  <c r="H16" i="14"/>
  <c r="I16" i="14" s="1"/>
  <c r="J16" i="14"/>
  <c r="O16" i="14" s="1"/>
  <c r="F16" i="14"/>
  <c r="K16" i="14" s="1"/>
  <c r="P16" i="14" s="1"/>
  <c r="H17" i="7"/>
  <c r="I17" i="7" s="1"/>
  <c r="L17" i="7"/>
  <c r="M17" i="7" s="1"/>
  <c r="N17" i="7" s="1"/>
  <c r="G18" i="7"/>
  <c r="D19" i="7"/>
  <c r="E18" i="7"/>
  <c r="F17" i="7"/>
  <c r="K17" i="7" s="1"/>
  <c r="P17" i="7" s="1"/>
  <c r="J17" i="7"/>
  <c r="O17" i="7" s="1"/>
  <c r="K16" i="1"/>
  <c r="L16" i="1" s="1"/>
  <c r="E16" i="1"/>
  <c r="J16" i="1" s="1"/>
  <c r="O16" i="1" s="1"/>
  <c r="I16" i="1"/>
  <c r="N16" i="1" s="1"/>
  <c r="C18" i="1"/>
  <c r="F17" i="1"/>
  <c r="G17" i="1" s="1"/>
  <c r="D17" i="1"/>
  <c r="L120" i="14" l="1"/>
  <c r="M120" i="14" s="1"/>
  <c r="N120" i="14" s="1"/>
  <c r="H120" i="14"/>
  <c r="I120" i="14" s="1"/>
  <c r="J120" i="14"/>
  <c r="O120" i="14" s="1"/>
  <c r="F120" i="14"/>
  <c r="K120" i="14" s="1"/>
  <c r="P120" i="14" s="1"/>
  <c r="E121" i="14"/>
  <c r="G121" i="14"/>
  <c r="D122" i="14"/>
  <c r="H17" i="14"/>
  <c r="I17" i="14" s="1"/>
  <c r="L17" i="14"/>
  <c r="M17" i="14" s="1"/>
  <c r="N17" i="14" s="1"/>
  <c r="D19" i="14"/>
  <c r="G18" i="14"/>
  <c r="E18" i="14"/>
  <c r="F17" i="14"/>
  <c r="K17" i="14" s="1"/>
  <c r="P17" i="14" s="1"/>
  <c r="J17" i="14"/>
  <c r="O17" i="14" s="1"/>
  <c r="F18" i="7"/>
  <c r="K18" i="7" s="1"/>
  <c r="P18" i="7" s="1"/>
  <c r="J18" i="7"/>
  <c r="O18" i="7" s="1"/>
  <c r="L18" i="7"/>
  <c r="M18" i="7" s="1"/>
  <c r="N18" i="7" s="1"/>
  <c r="H18" i="7"/>
  <c r="I18" i="7" s="1"/>
  <c r="G19" i="7"/>
  <c r="E19" i="7"/>
  <c r="D20" i="7"/>
  <c r="K17" i="1"/>
  <c r="L17" i="1" s="1"/>
  <c r="I17" i="1"/>
  <c r="N17" i="1" s="1"/>
  <c r="E17" i="1"/>
  <c r="J17" i="1" s="1"/>
  <c r="O17" i="1" s="1"/>
  <c r="C19" i="1"/>
  <c r="D18" i="1"/>
  <c r="F18" i="1"/>
  <c r="G18" i="1" s="1"/>
  <c r="G122" i="14" l="1"/>
  <c r="D123" i="14"/>
  <c r="E122" i="14"/>
  <c r="L121" i="14"/>
  <c r="M121" i="14" s="1"/>
  <c r="N121" i="14" s="1"/>
  <c r="H121" i="14"/>
  <c r="I121" i="14" s="1"/>
  <c r="F121" i="14"/>
  <c r="K121" i="14" s="1"/>
  <c r="P121" i="14" s="1"/>
  <c r="J121" i="14"/>
  <c r="O121" i="14" s="1"/>
  <c r="F18" i="14"/>
  <c r="K18" i="14" s="1"/>
  <c r="P18" i="14" s="1"/>
  <c r="J18" i="14"/>
  <c r="O18" i="14" s="1"/>
  <c r="H18" i="14"/>
  <c r="I18" i="14" s="1"/>
  <c r="L18" i="14"/>
  <c r="M18" i="14" s="1"/>
  <c r="N18" i="14" s="1"/>
  <c r="G19" i="14"/>
  <c r="D20" i="14"/>
  <c r="E19" i="14"/>
  <c r="E20" i="7"/>
  <c r="D21" i="7"/>
  <c r="G20" i="7"/>
  <c r="H19" i="7"/>
  <c r="I19" i="7" s="1"/>
  <c r="L19" i="7"/>
  <c r="M19" i="7" s="1"/>
  <c r="N19" i="7" s="1"/>
  <c r="J19" i="7"/>
  <c r="O19" i="7" s="1"/>
  <c r="F19" i="7"/>
  <c r="K19" i="7" s="1"/>
  <c r="P19" i="7" s="1"/>
  <c r="K18" i="1"/>
  <c r="L18" i="1" s="1"/>
  <c r="C20" i="1"/>
  <c r="D19" i="1"/>
  <c r="F19" i="1"/>
  <c r="G19" i="1" s="1"/>
  <c r="I18" i="1"/>
  <c r="N18" i="1" s="1"/>
  <c r="E18" i="1"/>
  <c r="J18" i="1" s="1"/>
  <c r="O18" i="1" s="1"/>
  <c r="J122" i="14" l="1"/>
  <c r="O122" i="14" s="1"/>
  <c r="F122" i="14"/>
  <c r="K122" i="14" s="1"/>
  <c r="P122" i="14" s="1"/>
  <c r="E123" i="14"/>
  <c r="G123" i="14"/>
  <c r="D124" i="14"/>
  <c r="H122" i="14"/>
  <c r="I122" i="14" s="1"/>
  <c r="L122" i="14"/>
  <c r="M122" i="14" s="1"/>
  <c r="N122" i="14" s="1"/>
  <c r="F19" i="14"/>
  <c r="K19" i="14" s="1"/>
  <c r="P19" i="14" s="1"/>
  <c r="J19" i="14"/>
  <c r="O19" i="14" s="1"/>
  <c r="H19" i="14"/>
  <c r="I19" i="14" s="1"/>
  <c r="L19" i="14"/>
  <c r="M19" i="14" s="1"/>
  <c r="N19" i="14" s="1"/>
  <c r="D21" i="14"/>
  <c r="E20" i="14"/>
  <c r="G20" i="14"/>
  <c r="G21" i="7"/>
  <c r="E21" i="7"/>
  <c r="D22" i="7"/>
  <c r="F20" i="7"/>
  <c r="K20" i="7" s="1"/>
  <c r="P20" i="7" s="1"/>
  <c r="J20" i="7"/>
  <c r="O20" i="7" s="1"/>
  <c r="H20" i="7"/>
  <c r="I20" i="7" s="1"/>
  <c r="L20" i="7"/>
  <c r="M20" i="7" s="1"/>
  <c r="N20" i="7" s="1"/>
  <c r="K19" i="1"/>
  <c r="L19" i="1" s="1"/>
  <c r="E19" i="1"/>
  <c r="J19" i="1" s="1"/>
  <c r="O19" i="1" s="1"/>
  <c r="I19" i="1"/>
  <c r="N19" i="1" s="1"/>
  <c r="C21" i="1"/>
  <c r="D20" i="1"/>
  <c r="F20" i="1"/>
  <c r="G20" i="1" s="1"/>
  <c r="E124" i="14" l="1"/>
  <c r="G124" i="14"/>
  <c r="D125" i="14"/>
  <c r="L123" i="14"/>
  <c r="M123" i="14" s="1"/>
  <c r="N123" i="14" s="1"/>
  <c r="H123" i="14"/>
  <c r="I123" i="14" s="1"/>
  <c r="J123" i="14"/>
  <c r="O123" i="14" s="1"/>
  <c r="F123" i="14"/>
  <c r="K123" i="14" s="1"/>
  <c r="P123" i="14" s="1"/>
  <c r="H20" i="14"/>
  <c r="I20" i="14" s="1"/>
  <c r="L20" i="14"/>
  <c r="M20" i="14" s="1"/>
  <c r="N20" i="14" s="1"/>
  <c r="J20" i="14"/>
  <c r="O20" i="14" s="1"/>
  <c r="F20" i="14"/>
  <c r="K20" i="14" s="1"/>
  <c r="P20" i="14" s="1"/>
  <c r="D22" i="14"/>
  <c r="G21" i="14"/>
  <c r="E21" i="14"/>
  <c r="D23" i="7"/>
  <c r="G22" i="7"/>
  <c r="E22" i="7"/>
  <c r="J21" i="7"/>
  <c r="O21" i="7" s="1"/>
  <c r="F21" i="7"/>
  <c r="K21" i="7" s="1"/>
  <c r="P21" i="7" s="1"/>
  <c r="L21" i="7"/>
  <c r="M21" i="7" s="1"/>
  <c r="N21" i="7" s="1"/>
  <c r="H21" i="7"/>
  <c r="I21" i="7" s="1"/>
  <c r="K20" i="1"/>
  <c r="L20" i="1" s="1"/>
  <c r="E20" i="1"/>
  <c r="J20" i="1" s="1"/>
  <c r="O20" i="1" s="1"/>
  <c r="I20" i="1"/>
  <c r="N20" i="1" s="1"/>
  <c r="C22" i="1"/>
  <c r="F21" i="1"/>
  <c r="G21" i="1" s="1"/>
  <c r="D21" i="1"/>
  <c r="D126" i="14" l="1"/>
  <c r="E125" i="14"/>
  <c r="G125" i="14"/>
  <c r="H124" i="14"/>
  <c r="I124" i="14" s="1"/>
  <c r="L124" i="14"/>
  <c r="M124" i="14" s="1"/>
  <c r="N124" i="14" s="1"/>
  <c r="F124" i="14"/>
  <c r="K124" i="14" s="1"/>
  <c r="P124" i="14" s="1"/>
  <c r="J124" i="14"/>
  <c r="O124" i="14" s="1"/>
  <c r="J21" i="14"/>
  <c r="O21" i="14" s="1"/>
  <c r="F21" i="14"/>
  <c r="K21" i="14" s="1"/>
  <c r="P21" i="14" s="1"/>
  <c r="L21" i="14"/>
  <c r="M21" i="14" s="1"/>
  <c r="N21" i="14" s="1"/>
  <c r="H21" i="14"/>
  <c r="I21" i="14" s="1"/>
  <c r="D23" i="14"/>
  <c r="G22" i="14"/>
  <c r="E22" i="14"/>
  <c r="H22" i="7"/>
  <c r="I22" i="7" s="1"/>
  <c r="L22" i="7"/>
  <c r="M22" i="7" s="1"/>
  <c r="N22" i="7" s="1"/>
  <c r="J22" i="7"/>
  <c r="O22" i="7" s="1"/>
  <c r="F22" i="7"/>
  <c r="K22" i="7" s="1"/>
  <c r="P22" i="7" s="1"/>
  <c r="D24" i="7"/>
  <c r="G23" i="7"/>
  <c r="E23" i="7"/>
  <c r="K21" i="1"/>
  <c r="L21" i="1" s="1"/>
  <c r="E21" i="1"/>
  <c r="J21" i="1" s="1"/>
  <c r="O21" i="1" s="1"/>
  <c r="I21" i="1"/>
  <c r="N21" i="1" s="1"/>
  <c r="C23" i="1"/>
  <c r="F22" i="1"/>
  <c r="G22" i="1" s="1"/>
  <c r="D22" i="1"/>
  <c r="J125" i="14" l="1"/>
  <c r="O125" i="14" s="1"/>
  <c r="F125" i="14"/>
  <c r="K125" i="14" s="1"/>
  <c r="P125" i="14" s="1"/>
  <c r="H125" i="14"/>
  <c r="I125" i="14" s="1"/>
  <c r="L125" i="14"/>
  <c r="M125" i="14" s="1"/>
  <c r="N125" i="14" s="1"/>
  <c r="E126" i="14"/>
  <c r="G126" i="14"/>
  <c r="D127" i="14"/>
  <c r="L22" i="14"/>
  <c r="M22" i="14" s="1"/>
  <c r="N22" i="14" s="1"/>
  <c r="H22" i="14"/>
  <c r="I22" i="14" s="1"/>
  <c r="J22" i="14"/>
  <c r="O22" i="14" s="1"/>
  <c r="F22" i="14"/>
  <c r="K22" i="14" s="1"/>
  <c r="P22" i="14" s="1"/>
  <c r="E23" i="14"/>
  <c r="D24" i="14"/>
  <c r="G23" i="14"/>
  <c r="E24" i="7"/>
  <c r="G24" i="7"/>
  <c r="D25" i="7"/>
  <c r="F23" i="7"/>
  <c r="K23" i="7" s="1"/>
  <c r="P23" i="7" s="1"/>
  <c r="J23" i="7"/>
  <c r="O23" i="7" s="1"/>
  <c r="L23" i="7"/>
  <c r="M23" i="7" s="1"/>
  <c r="N23" i="7" s="1"/>
  <c r="H23" i="7"/>
  <c r="I23" i="7" s="1"/>
  <c r="K22" i="1"/>
  <c r="L22" i="1" s="1"/>
  <c r="I22" i="1"/>
  <c r="N22" i="1" s="1"/>
  <c r="E22" i="1"/>
  <c r="J22" i="1" s="1"/>
  <c r="O22" i="1" s="1"/>
  <c r="C24" i="1"/>
  <c r="D23" i="1"/>
  <c r="F23" i="1"/>
  <c r="G23" i="1" s="1"/>
  <c r="G127" i="14" l="1"/>
  <c r="D128" i="14"/>
  <c r="E127" i="14"/>
  <c r="L126" i="14"/>
  <c r="M126" i="14" s="1"/>
  <c r="N126" i="14" s="1"/>
  <c r="H126" i="14"/>
  <c r="I126" i="14" s="1"/>
  <c r="F126" i="14"/>
  <c r="K126" i="14" s="1"/>
  <c r="P126" i="14" s="1"/>
  <c r="J126" i="14"/>
  <c r="O126" i="14" s="1"/>
  <c r="E24" i="14"/>
  <c r="D25" i="14"/>
  <c r="G24" i="14"/>
  <c r="L23" i="14"/>
  <c r="M23" i="14" s="1"/>
  <c r="N23" i="14" s="1"/>
  <c r="H23" i="14"/>
  <c r="I23" i="14" s="1"/>
  <c r="J23" i="14"/>
  <c r="O23" i="14" s="1"/>
  <c r="F23" i="14"/>
  <c r="K23" i="14" s="1"/>
  <c r="P23" i="14" s="1"/>
  <c r="E25" i="7"/>
  <c r="D26" i="7"/>
  <c r="G25" i="7"/>
  <c r="L24" i="7"/>
  <c r="M24" i="7" s="1"/>
  <c r="N24" i="7" s="1"/>
  <c r="H24" i="7"/>
  <c r="I24" i="7" s="1"/>
  <c r="J24" i="7"/>
  <c r="O24" i="7" s="1"/>
  <c r="F24" i="7"/>
  <c r="K24" i="7" s="1"/>
  <c r="P24" i="7" s="1"/>
  <c r="K23" i="1"/>
  <c r="L23" i="1" s="1"/>
  <c r="I23" i="1"/>
  <c r="N23" i="1" s="1"/>
  <c r="E23" i="1"/>
  <c r="J23" i="1" s="1"/>
  <c r="O23" i="1" s="1"/>
  <c r="C25" i="1"/>
  <c r="D24" i="1"/>
  <c r="F24" i="1"/>
  <c r="G24" i="1" s="1"/>
  <c r="F127" i="14" l="1"/>
  <c r="K127" i="14" s="1"/>
  <c r="P127" i="14" s="1"/>
  <c r="J127" i="14"/>
  <c r="O127" i="14" s="1"/>
  <c r="D129" i="14"/>
  <c r="E128" i="14"/>
  <c r="G128" i="14"/>
  <c r="H127" i="14"/>
  <c r="I127" i="14" s="1"/>
  <c r="L127" i="14"/>
  <c r="M127" i="14" s="1"/>
  <c r="N127" i="14" s="1"/>
  <c r="L24" i="14"/>
  <c r="M24" i="14" s="1"/>
  <c r="N24" i="14" s="1"/>
  <c r="H24" i="14"/>
  <c r="I24" i="14" s="1"/>
  <c r="F24" i="14"/>
  <c r="K24" i="14" s="1"/>
  <c r="P24" i="14" s="1"/>
  <c r="J24" i="14"/>
  <c r="O24" i="14" s="1"/>
  <c r="G25" i="14"/>
  <c r="E25" i="14"/>
  <c r="D26" i="14"/>
  <c r="H25" i="7"/>
  <c r="I25" i="7" s="1"/>
  <c r="L25" i="7"/>
  <c r="M25" i="7" s="1"/>
  <c r="N25" i="7" s="1"/>
  <c r="G26" i="7"/>
  <c r="D27" i="7"/>
  <c r="E26" i="7"/>
  <c r="F25" i="7"/>
  <c r="K25" i="7" s="1"/>
  <c r="P25" i="7" s="1"/>
  <c r="J25" i="7"/>
  <c r="O25" i="7" s="1"/>
  <c r="K24" i="1"/>
  <c r="L24" i="1" s="1"/>
  <c r="I24" i="1"/>
  <c r="N24" i="1" s="1"/>
  <c r="E24" i="1"/>
  <c r="J24" i="1" s="1"/>
  <c r="O24" i="1" s="1"/>
  <c r="C26" i="1"/>
  <c r="F25" i="1"/>
  <c r="G25" i="1" s="1"/>
  <c r="D25" i="1"/>
  <c r="J128" i="14" l="1"/>
  <c r="O128" i="14" s="1"/>
  <c r="F128" i="14"/>
  <c r="K128" i="14" s="1"/>
  <c r="P128" i="14" s="1"/>
  <c r="L128" i="14"/>
  <c r="M128" i="14" s="1"/>
  <c r="N128" i="14" s="1"/>
  <c r="H128" i="14"/>
  <c r="I128" i="14" s="1"/>
  <c r="E129" i="14"/>
  <c r="G129" i="14"/>
  <c r="D130" i="14"/>
  <c r="H25" i="14"/>
  <c r="I25" i="14" s="1"/>
  <c r="L25" i="14"/>
  <c r="M25" i="14" s="1"/>
  <c r="N25" i="14" s="1"/>
  <c r="G26" i="14"/>
  <c r="D27" i="14"/>
  <c r="E26" i="14"/>
  <c r="F25" i="14"/>
  <c r="K25" i="14" s="1"/>
  <c r="P25" i="14" s="1"/>
  <c r="J25" i="14"/>
  <c r="O25" i="14" s="1"/>
  <c r="F26" i="7"/>
  <c r="K26" i="7" s="1"/>
  <c r="P26" i="7" s="1"/>
  <c r="J26" i="7"/>
  <c r="O26" i="7" s="1"/>
  <c r="G27" i="7"/>
  <c r="E27" i="7"/>
  <c r="D28" i="7"/>
  <c r="L26" i="7"/>
  <c r="M26" i="7" s="1"/>
  <c r="N26" i="7" s="1"/>
  <c r="H26" i="7"/>
  <c r="I26" i="7" s="1"/>
  <c r="K25" i="1"/>
  <c r="L25" i="1" s="1"/>
  <c r="I25" i="1"/>
  <c r="N25" i="1" s="1"/>
  <c r="E25" i="1"/>
  <c r="J25" i="1" s="1"/>
  <c r="O25" i="1" s="1"/>
  <c r="C27" i="1"/>
  <c r="D26" i="1"/>
  <c r="F26" i="1"/>
  <c r="G26" i="1" s="1"/>
  <c r="F129" i="14" l="1"/>
  <c r="K129" i="14" s="1"/>
  <c r="P129" i="14" s="1"/>
  <c r="J129" i="14"/>
  <c r="O129" i="14" s="1"/>
  <c r="G130" i="14"/>
  <c r="D131" i="14"/>
  <c r="E130" i="14"/>
  <c r="L129" i="14"/>
  <c r="M129" i="14" s="1"/>
  <c r="N129" i="14" s="1"/>
  <c r="H129" i="14"/>
  <c r="I129" i="14" s="1"/>
  <c r="G27" i="14"/>
  <c r="E27" i="14"/>
  <c r="D28" i="14"/>
  <c r="H26" i="14"/>
  <c r="I26" i="14" s="1"/>
  <c r="L26" i="14"/>
  <c r="M26" i="14" s="1"/>
  <c r="N26" i="14" s="1"/>
  <c r="F26" i="14"/>
  <c r="K26" i="14" s="1"/>
  <c r="P26" i="14" s="1"/>
  <c r="J26" i="14"/>
  <c r="O26" i="14" s="1"/>
  <c r="E28" i="7"/>
  <c r="G28" i="7"/>
  <c r="D29" i="7"/>
  <c r="J27" i="7"/>
  <c r="O27" i="7" s="1"/>
  <c r="F27" i="7"/>
  <c r="K27" i="7" s="1"/>
  <c r="P27" i="7" s="1"/>
  <c r="H27" i="7"/>
  <c r="I27" i="7" s="1"/>
  <c r="L27" i="7"/>
  <c r="M27" i="7" s="1"/>
  <c r="N27" i="7" s="1"/>
  <c r="K26" i="1"/>
  <c r="L26" i="1" s="1"/>
  <c r="I26" i="1"/>
  <c r="N26" i="1" s="1"/>
  <c r="E26" i="1"/>
  <c r="J26" i="1" s="1"/>
  <c r="O26" i="1" s="1"/>
  <c r="C28" i="1"/>
  <c r="D27" i="1"/>
  <c r="F27" i="1"/>
  <c r="G27" i="1" s="1"/>
  <c r="J130" i="14" l="1"/>
  <c r="O130" i="14" s="1"/>
  <c r="F130" i="14"/>
  <c r="K130" i="14" s="1"/>
  <c r="P130" i="14" s="1"/>
  <c r="E131" i="14"/>
  <c r="G131" i="14"/>
  <c r="D132" i="14"/>
  <c r="H130" i="14"/>
  <c r="I130" i="14" s="1"/>
  <c r="L130" i="14"/>
  <c r="M130" i="14" s="1"/>
  <c r="N130" i="14" s="1"/>
  <c r="H27" i="14"/>
  <c r="I27" i="14" s="1"/>
  <c r="L27" i="14"/>
  <c r="M27" i="14" s="1"/>
  <c r="N27" i="14" s="1"/>
  <c r="E28" i="14"/>
  <c r="D29" i="14"/>
  <c r="G28" i="14"/>
  <c r="J27" i="14"/>
  <c r="O27" i="14" s="1"/>
  <c r="F27" i="14"/>
  <c r="K27" i="14" s="1"/>
  <c r="P27" i="14" s="1"/>
  <c r="D30" i="7"/>
  <c r="G29" i="7"/>
  <c r="E29" i="7"/>
  <c r="H28" i="7"/>
  <c r="I28" i="7" s="1"/>
  <c r="L28" i="7"/>
  <c r="M28" i="7" s="1"/>
  <c r="N28" i="7" s="1"/>
  <c r="F28" i="7"/>
  <c r="K28" i="7" s="1"/>
  <c r="P28" i="7" s="1"/>
  <c r="J28" i="7"/>
  <c r="O28" i="7" s="1"/>
  <c r="K27" i="1"/>
  <c r="L27" i="1" s="1"/>
  <c r="I27" i="1"/>
  <c r="N27" i="1" s="1"/>
  <c r="E27" i="1"/>
  <c r="J27" i="1" s="1"/>
  <c r="O27" i="1" s="1"/>
  <c r="C29" i="1"/>
  <c r="F28" i="1"/>
  <c r="G28" i="1" s="1"/>
  <c r="D28" i="1"/>
  <c r="E132" i="14" l="1"/>
  <c r="G132" i="14"/>
  <c r="D133" i="14"/>
  <c r="L131" i="14"/>
  <c r="M131" i="14" s="1"/>
  <c r="N131" i="14" s="1"/>
  <c r="H131" i="14"/>
  <c r="I131" i="14" s="1"/>
  <c r="J131" i="14"/>
  <c r="O131" i="14" s="1"/>
  <c r="F131" i="14"/>
  <c r="K131" i="14" s="1"/>
  <c r="P131" i="14" s="1"/>
  <c r="H28" i="14"/>
  <c r="I28" i="14" s="1"/>
  <c r="L28" i="14"/>
  <c r="M28" i="14" s="1"/>
  <c r="N28" i="14" s="1"/>
  <c r="J28" i="14"/>
  <c r="O28" i="14" s="1"/>
  <c r="F28" i="14"/>
  <c r="K28" i="14" s="1"/>
  <c r="P28" i="14" s="1"/>
  <c r="D30" i="14"/>
  <c r="G29" i="14"/>
  <c r="E29" i="14"/>
  <c r="J29" i="7"/>
  <c r="O29" i="7" s="1"/>
  <c r="F29" i="7"/>
  <c r="K29" i="7" s="1"/>
  <c r="P29" i="7" s="1"/>
  <c r="H29" i="7"/>
  <c r="I29" i="7" s="1"/>
  <c r="L29" i="7"/>
  <c r="M29" i="7" s="1"/>
  <c r="N29" i="7" s="1"/>
  <c r="G30" i="7"/>
  <c r="D31" i="7"/>
  <c r="E30" i="7"/>
  <c r="K28" i="1"/>
  <c r="L28" i="1" s="1"/>
  <c r="I28" i="1"/>
  <c r="N28" i="1" s="1"/>
  <c r="E28" i="1"/>
  <c r="J28" i="1" s="1"/>
  <c r="O28" i="1" s="1"/>
  <c r="C30" i="1"/>
  <c r="D29" i="1"/>
  <c r="F29" i="1"/>
  <c r="G29" i="1" s="1"/>
  <c r="D134" i="14" l="1"/>
  <c r="E133" i="14"/>
  <c r="G133" i="14"/>
  <c r="H132" i="14"/>
  <c r="I132" i="14" s="1"/>
  <c r="L132" i="14"/>
  <c r="M132" i="14" s="1"/>
  <c r="N132" i="14" s="1"/>
  <c r="F132" i="14"/>
  <c r="K132" i="14" s="1"/>
  <c r="P132" i="14" s="1"/>
  <c r="J132" i="14"/>
  <c r="O132" i="14" s="1"/>
  <c r="J29" i="14"/>
  <c r="O29" i="14" s="1"/>
  <c r="F29" i="14"/>
  <c r="K29" i="14" s="1"/>
  <c r="P29" i="14" s="1"/>
  <c r="L29" i="14"/>
  <c r="M29" i="14" s="1"/>
  <c r="N29" i="14" s="1"/>
  <c r="H29" i="14"/>
  <c r="I29" i="14" s="1"/>
  <c r="D31" i="14"/>
  <c r="G30" i="14"/>
  <c r="E30" i="14"/>
  <c r="F30" i="7"/>
  <c r="K30" i="7" s="1"/>
  <c r="P30" i="7" s="1"/>
  <c r="J30" i="7"/>
  <c r="O30" i="7" s="1"/>
  <c r="D32" i="7"/>
  <c r="E31" i="7"/>
  <c r="G31" i="7"/>
  <c r="H30" i="7"/>
  <c r="I30" i="7" s="1"/>
  <c r="L30" i="7"/>
  <c r="M30" i="7" s="1"/>
  <c r="N30" i="7" s="1"/>
  <c r="K29" i="1"/>
  <c r="L29" i="1" s="1"/>
  <c r="I29" i="1"/>
  <c r="N29" i="1" s="1"/>
  <c r="E29" i="1"/>
  <c r="J29" i="1" s="1"/>
  <c r="O29" i="1" s="1"/>
  <c r="C31" i="1"/>
  <c r="D30" i="1"/>
  <c r="F30" i="1"/>
  <c r="G30" i="1" s="1"/>
  <c r="J133" i="14" l="1"/>
  <c r="O133" i="14" s="1"/>
  <c r="F133" i="14"/>
  <c r="K133" i="14" s="1"/>
  <c r="P133" i="14" s="1"/>
  <c r="L133" i="14"/>
  <c r="M133" i="14" s="1"/>
  <c r="N133" i="14" s="1"/>
  <c r="H133" i="14"/>
  <c r="I133" i="14" s="1"/>
  <c r="E134" i="14"/>
  <c r="G134" i="14"/>
  <c r="D135" i="14"/>
  <c r="J30" i="14"/>
  <c r="O30" i="14" s="1"/>
  <c r="F30" i="14"/>
  <c r="K30" i="14" s="1"/>
  <c r="P30" i="14" s="1"/>
  <c r="L30" i="14"/>
  <c r="M30" i="14" s="1"/>
  <c r="N30" i="14" s="1"/>
  <c r="H30" i="14"/>
  <c r="I30" i="14" s="1"/>
  <c r="E31" i="14"/>
  <c r="D32" i="14"/>
  <c r="G31" i="14"/>
  <c r="H31" i="7"/>
  <c r="I31" i="7" s="1"/>
  <c r="L31" i="7"/>
  <c r="M31" i="7" s="1"/>
  <c r="N31" i="7" s="1"/>
  <c r="J31" i="7"/>
  <c r="O31" i="7" s="1"/>
  <c r="F31" i="7"/>
  <c r="K31" i="7" s="1"/>
  <c r="P31" i="7" s="1"/>
  <c r="D33" i="7"/>
  <c r="G32" i="7"/>
  <c r="E32" i="7"/>
  <c r="K30" i="1"/>
  <c r="L30" i="1" s="1"/>
  <c r="I30" i="1"/>
  <c r="N30" i="1" s="1"/>
  <c r="E30" i="1"/>
  <c r="J30" i="1" s="1"/>
  <c r="O30" i="1" s="1"/>
  <c r="C32" i="1"/>
  <c r="D31" i="1"/>
  <c r="F31" i="1"/>
  <c r="G31" i="1" s="1"/>
  <c r="F134" i="14" l="1"/>
  <c r="K134" i="14" s="1"/>
  <c r="P134" i="14" s="1"/>
  <c r="J134" i="14"/>
  <c r="O134" i="14" s="1"/>
  <c r="G135" i="14"/>
  <c r="D136" i="14"/>
  <c r="E135" i="14"/>
  <c r="L134" i="14"/>
  <c r="M134" i="14" s="1"/>
  <c r="N134" i="14" s="1"/>
  <c r="H134" i="14"/>
  <c r="I134" i="14" s="1"/>
  <c r="E32" i="14"/>
  <c r="D33" i="14"/>
  <c r="G32" i="14"/>
  <c r="L31" i="14"/>
  <c r="M31" i="14" s="1"/>
  <c r="N31" i="14" s="1"/>
  <c r="H31" i="14"/>
  <c r="I31" i="14" s="1"/>
  <c r="J31" i="14"/>
  <c r="O31" i="14" s="1"/>
  <c r="F31" i="14"/>
  <c r="K31" i="14" s="1"/>
  <c r="P31" i="14" s="1"/>
  <c r="J32" i="7"/>
  <c r="O32" i="7" s="1"/>
  <c r="F32" i="7"/>
  <c r="K32" i="7" s="1"/>
  <c r="P32" i="7" s="1"/>
  <c r="L32" i="7"/>
  <c r="M32" i="7" s="1"/>
  <c r="N32" i="7" s="1"/>
  <c r="H32" i="7"/>
  <c r="I32" i="7" s="1"/>
  <c r="G33" i="7"/>
  <c r="E33" i="7"/>
  <c r="D34" i="7"/>
  <c r="K31" i="1"/>
  <c r="L31" i="1" s="1"/>
  <c r="I31" i="1"/>
  <c r="N31" i="1" s="1"/>
  <c r="E31" i="1"/>
  <c r="J31" i="1" s="1"/>
  <c r="O31" i="1" s="1"/>
  <c r="C33" i="1"/>
  <c r="D32" i="1"/>
  <c r="F32" i="1"/>
  <c r="G32" i="1" s="1"/>
  <c r="J135" i="14" l="1"/>
  <c r="O135" i="14" s="1"/>
  <c r="F135" i="14"/>
  <c r="K135" i="14" s="1"/>
  <c r="P135" i="14" s="1"/>
  <c r="E136" i="14"/>
  <c r="G136" i="14"/>
  <c r="D137" i="14"/>
  <c r="H135" i="14"/>
  <c r="I135" i="14" s="1"/>
  <c r="L135" i="14"/>
  <c r="M135" i="14" s="1"/>
  <c r="N135" i="14" s="1"/>
  <c r="L32" i="14"/>
  <c r="M32" i="14" s="1"/>
  <c r="N32" i="14" s="1"/>
  <c r="H32" i="14"/>
  <c r="I32" i="14" s="1"/>
  <c r="G33" i="14"/>
  <c r="E33" i="14"/>
  <c r="D34" i="14"/>
  <c r="F32" i="14"/>
  <c r="K32" i="14" s="1"/>
  <c r="P32" i="14" s="1"/>
  <c r="J32" i="14"/>
  <c r="O32" i="14" s="1"/>
  <c r="J33" i="7"/>
  <c r="O33" i="7" s="1"/>
  <c r="F33" i="7"/>
  <c r="K33" i="7" s="1"/>
  <c r="P33" i="7" s="1"/>
  <c r="E34" i="7"/>
  <c r="D35" i="7"/>
  <c r="G34" i="7"/>
  <c r="L33" i="7"/>
  <c r="M33" i="7" s="1"/>
  <c r="N33" i="7" s="1"/>
  <c r="H33" i="7"/>
  <c r="I33" i="7" s="1"/>
  <c r="K32" i="1"/>
  <c r="L32" i="1" s="1"/>
  <c r="I32" i="1"/>
  <c r="N32" i="1" s="1"/>
  <c r="E32" i="1"/>
  <c r="J32" i="1" s="1"/>
  <c r="O32" i="1" s="1"/>
  <c r="C34" i="1"/>
  <c r="F33" i="1"/>
  <c r="G33" i="1" s="1"/>
  <c r="D33" i="1"/>
  <c r="E137" i="14" l="1"/>
  <c r="G137" i="14"/>
  <c r="D138" i="14"/>
  <c r="L136" i="14"/>
  <c r="M136" i="14" s="1"/>
  <c r="N136" i="14" s="1"/>
  <c r="H136" i="14"/>
  <c r="I136" i="14" s="1"/>
  <c r="J136" i="14"/>
  <c r="O136" i="14" s="1"/>
  <c r="F136" i="14"/>
  <c r="K136" i="14" s="1"/>
  <c r="P136" i="14" s="1"/>
  <c r="G34" i="14"/>
  <c r="E34" i="14"/>
  <c r="D35" i="14"/>
  <c r="F33" i="14"/>
  <c r="K33" i="14" s="1"/>
  <c r="P33" i="14" s="1"/>
  <c r="J33" i="14"/>
  <c r="O33" i="14" s="1"/>
  <c r="L33" i="14"/>
  <c r="M33" i="14" s="1"/>
  <c r="N33" i="14" s="1"/>
  <c r="H33" i="14"/>
  <c r="I33" i="14" s="1"/>
  <c r="L34" i="7"/>
  <c r="M34" i="7" s="1"/>
  <c r="N34" i="7" s="1"/>
  <c r="H34" i="7"/>
  <c r="I34" i="7" s="1"/>
  <c r="J34" i="7"/>
  <c r="O34" i="7" s="1"/>
  <c r="F34" i="7"/>
  <c r="K34" i="7" s="1"/>
  <c r="P34" i="7" s="1"/>
  <c r="E35" i="7"/>
  <c r="D36" i="7"/>
  <c r="G35" i="7"/>
  <c r="K33" i="1"/>
  <c r="L33" i="1" s="1"/>
  <c r="I33" i="1"/>
  <c r="N33" i="1" s="1"/>
  <c r="E33" i="1"/>
  <c r="J33" i="1" s="1"/>
  <c r="O33" i="1" s="1"/>
  <c r="C35" i="1"/>
  <c r="F34" i="1"/>
  <c r="G34" i="1" s="1"/>
  <c r="D34" i="1"/>
  <c r="D139" i="14" l="1"/>
  <c r="G138" i="14"/>
  <c r="E138" i="14"/>
  <c r="H137" i="14"/>
  <c r="I137" i="14" s="1"/>
  <c r="L137" i="14"/>
  <c r="M137" i="14" s="1"/>
  <c r="N137" i="14" s="1"/>
  <c r="F137" i="14"/>
  <c r="K137" i="14" s="1"/>
  <c r="P137" i="14" s="1"/>
  <c r="J137" i="14"/>
  <c r="O137" i="14" s="1"/>
  <c r="G35" i="14"/>
  <c r="E35" i="14"/>
  <c r="D36" i="14"/>
  <c r="F34" i="14"/>
  <c r="K34" i="14" s="1"/>
  <c r="P34" i="14" s="1"/>
  <c r="J34" i="14"/>
  <c r="O34" i="14" s="1"/>
  <c r="H34" i="14"/>
  <c r="I34" i="14" s="1"/>
  <c r="L34" i="14"/>
  <c r="M34" i="14" s="1"/>
  <c r="N34" i="14" s="1"/>
  <c r="G36" i="7"/>
  <c r="E36" i="7"/>
  <c r="D37" i="7"/>
  <c r="L35" i="7"/>
  <c r="M35" i="7" s="1"/>
  <c r="N35" i="7" s="1"/>
  <c r="H35" i="7"/>
  <c r="I35" i="7" s="1"/>
  <c r="F35" i="7"/>
  <c r="K35" i="7" s="1"/>
  <c r="P35" i="7" s="1"/>
  <c r="J35" i="7"/>
  <c r="O35" i="7" s="1"/>
  <c r="K34" i="1"/>
  <c r="L34" i="1" s="1"/>
  <c r="I34" i="1"/>
  <c r="N34" i="1" s="1"/>
  <c r="E34" i="1"/>
  <c r="J34" i="1" s="1"/>
  <c r="O34" i="1" s="1"/>
  <c r="C36" i="1"/>
  <c r="D35" i="1"/>
  <c r="F35" i="1"/>
  <c r="G35" i="1" s="1"/>
  <c r="J138" i="14" l="1"/>
  <c r="O138" i="14" s="1"/>
  <c r="F138" i="14"/>
  <c r="K138" i="14" s="1"/>
  <c r="P138" i="14" s="1"/>
  <c r="H138" i="14"/>
  <c r="I138" i="14" s="1"/>
  <c r="L138" i="14"/>
  <c r="M138" i="14" s="1"/>
  <c r="N138" i="14" s="1"/>
  <c r="E139" i="14"/>
  <c r="G139" i="14"/>
  <c r="D140" i="14"/>
  <c r="F35" i="14"/>
  <c r="K35" i="14" s="1"/>
  <c r="P35" i="14" s="1"/>
  <c r="J35" i="14"/>
  <c r="O35" i="14" s="1"/>
  <c r="G36" i="14"/>
  <c r="E36" i="14"/>
  <c r="D37" i="14"/>
  <c r="H35" i="14"/>
  <c r="I35" i="14" s="1"/>
  <c r="L35" i="14"/>
  <c r="M35" i="14" s="1"/>
  <c r="N35" i="14" s="1"/>
  <c r="G37" i="7"/>
  <c r="D38" i="7"/>
  <c r="E37" i="7"/>
  <c r="F36" i="7"/>
  <c r="K36" i="7" s="1"/>
  <c r="P36" i="7" s="1"/>
  <c r="J36" i="7"/>
  <c r="O36" i="7" s="1"/>
  <c r="H36" i="7"/>
  <c r="I36" i="7" s="1"/>
  <c r="L36" i="7"/>
  <c r="M36" i="7" s="1"/>
  <c r="N36" i="7" s="1"/>
  <c r="K35" i="1"/>
  <c r="L35" i="1" s="1"/>
  <c r="I35" i="1"/>
  <c r="N35" i="1" s="1"/>
  <c r="E35" i="1"/>
  <c r="J35" i="1" s="1"/>
  <c r="O35" i="1" s="1"/>
  <c r="C37" i="1"/>
  <c r="D36" i="1"/>
  <c r="F36" i="1"/>
  <c r="G36" i="1" s="1"/>
  <c r="G140" i="14" l="1"/>
  <c r="D141" i="14"/>
  <c r="E140" i="14"/>
  <c r="L139" i="14"/>
  <c r="M139" i="14" s="1"/>
  <c r="N139" i="14" s="1"/>
  <c r="H139" i="14"/>
  <c r="I139" i="14" s="1"/>
  <c r="F139" i="14"/>
  <c r="K139" i="14" s="1"/>
  <c r="P139" i="14" s="1"/>
  <c r="J139" i="14"/>
  <c r="O139" i="14" s="1"/>
  <c r="D38" i="14"/>
  <c r="G37" i="14"/>
  <c r="E37" i="14"/>
  <c r="J36" i="14"/>
  <c r="O36" i="14" s="1"/>
  <c r="F36" i="14"/>
  <c r="K36" i="14" s="1"/>
  <c r="P36" i="14" s="1"/>
  <c r="H36" i="14"/>
  <c r="I36" i="14" s="1"/>
  <c r="L36" i="14"/>
  <c r="M36" i="14" s="1"/>
  <c r="N36" i="14" s="1"/>
  <c r="F37" i="7"/>
  <c r="K37" i="7" s="1"/>
  <c r="P37" i="7" s="1"/>
  <c r="J37" i="7"/>
  <c r="O37" i="7" s="1"/>
  <c r="G38" i="7"/>
  <c r="E38" i="7"/>
  <c r="D39" i="7"/>
  <c r="H37" i="7"/>
  <c r="I37" i="7" s="1"/>
  <c r="L37" i="7"/>
  <c r="M37" i="7" s="1"/>
  <c r="N37" i="7" s="1"/>
  <c r="K36" i="1"/>
  <c r="L36" i="1" s="1"/>
  <c r="I36" i="1"/>
  <c r="N36" i="1" s="1"/>
  <c r="E36" i="1"/>
  <c r="J36" i="1" s="1"/>
  <c r="O36" i="1" s="1"/>
  <c r="C38" i="1"/>
  <c r="D37" i="1"/>
  <c r="F37" i="1"/>
  <c r="G37" i="1" s="1"/>
  <c r="F140" i="14" l="1"/>
  <c r="K140" i="14" s="1"/>
  <c r="P140" i="14" s="1"/>
  <c r="J140" i="14"/>
  <c r="O140" i="14" s="1"/>
  <c r="D142" i="14"/>
  <c r="E141" i="14"/>
  <c r="G141" i="14"/>
  <c r="H140" i="14"/>
  <c r="I140" i="14" s="1"/>
  <c r="L140" i="14"/>
  <c r="M140" i="14" s="1"/>
  <c r="N140" i="14" s="1"/>
  <c r="H37" i="14"/>
  <c r="I37" i="14" s="1"/>
  <c r="L37" i="14"/>
  <c r="M37" i="14" s="1"/>
  <c r="N37" i="14" s="1"/>
  <c r="J37" i="14"/>
  <c r="O37" i="14" s="1"/>
  <c r="F37" i="14"/>
  <c r="K37" i="14" s="1"/>
  <c r="P37" i="14" s="1"/>
  <c r="D39" i="14"/>
  <c r="G38" i="14"/>
  <c r="E38" i="14"/>
  <c r="J38" i="7"/>
  <c r="O38" i="7" s="1"/>
  <c r="F38" i="7"/>
  <c r="K38" i="7" s="1"/>
  <c r="P38" i="7" s="1"/>
  <c r="E39" i="7"/>
  <c r="G39" i="7"/>
  <c r="D40" i="7"/>
  <c r="H38" i="7"/>
  <c r="I38" i="7" s="1"/>
  <c r="L38" i="7"/>
  <c r="M38" i="7" s="1"/>
  <c r="N38" i="7" s="1"/>
  <c r="K37" i="1"/>
  <c r="L37" i="1" s="1"/>
  <c r="I37" i="1"/>
  <c r="N37" i="1" s="1"/>
  <c r="E37" i="1"/>
  <c r="J37" i="1" s="1"/>
  <c r="O37" i="1" s="1"/>
  <c r="C39" i="1"/>
  <c r="D38" i="1"/>
  <c r="F38" i="1"/>
  <c r="G38" i="1" s="1"/>
  <c r="L141" i="14" l="1"/>
  <c r="M141" i="14" s="1"/>
  <c r="N141" i="14" s="1"/>
  <c r="H141" i="14"/>
  <c r="I141" i="14" s="1"/>
  <c r="J141" i="14"/>
  <c r="O141" i="14" s="1"/>
  <c r="F141" i="14"/>
  <c r="K141" i="14" s="1"/>
  <c r="P141" i="14" s="1"/>
  <c r="E142" i="14"/>
  <c r="G142" i="14"/>
  <c r="D143" i="14"/>
  <c r="E39" i="14"/>
  <c r="D40" i="14"/>
  <c r="G39" i="14"/>
  <c r="J38" i="14"/>
  <c r="O38" i="14" s="1"/>
  <c r="F38" i="14"/>
  <c r="K38" i="14" s="1"/>
  <c r="P38" i="14" s="1"/>
  <c r="L38" i="14"/>
  <c r="M38" i="14" s="1"/>
  <c r="N38" i="14" s="1"/>
  <c r="H38" i="14"/>
  <c r="I38" i="14" s="1"/>
  <c r="J39" i="7"/>
  <c r="O39" i="7" s="1"/>
  <c r="F39" i="7"/>
  <c r="K39" i="7" s="1"/>
  <c r="P39" i="7" s="1"/>
  <c r="D41" i="7"/>
  <c r="G40" i="7"/>
  <c r="E40" i="7"/>
  <c r="H39" i="7"/>
  <c r="I39" i="7" s="1"/>
  <c r="L39" i="7"/>
  <c r="M39" i="7" s="1"/>
  <c r="N39" i="7" s="1"/>
  <c r="K38" i="1"/>
  <c r="L38" i="1" s="1"/>
  <c r="I38" i="1"/>
  <c r="N38" i="1" s="1"/>
  <c r="E38" i="1"/>
  <c r="J38" i="1" s="1"/>
  <c r="O38" i="1" s="1"/>
  <c r="C40" i="1"/>
  <c r="D39" i="1"/>
  <c r="F39" i="1"/>
  <c r="G39" i="1" s="1"/>
  <c r="L142" i="14" l="1"/>
  <c r="M142" i="14" s="1"/>
  <c r="N142" i="14" s="1"/>
  <c r="H142" i="14"/>
  <c r="I142" i="14" s="1"/>
  <c r="G143" i="14"/>
  <c r="D144" i="14"/>
  <c r="E143" i="14"/>
  <c r="F142" i="14"/>
  <c r="K142" i="14" s="1"/>
  <c r="P142" i="14" s="1"/>
  <c r="J142" i="14"/>
  <c r="O142" i="14" s="1"/>
  <c r="E40" i="14"/>
  <c r="D41" i="14"/>
  <c r="G40" i="14"/>
  <c r="L39" i="14"/>
  <c r="M39" i="14" s="1"/>
  <c r="N39" i="14" s="1"/>
  <c r="H39" i="14"/>
  <c r="I39" i="14" s="1"/>
  <c r="J39" i="14"/>
  <c r="O39" i="14" s="1"/>
  <c r="F39" i="14"/>
  <c r="K39" i="14" s="1"/>
  <c r="P39" i="14" s="1"/>
  <c r="D42" i="7"/>
  <c r="G41" i="7"/>
  <c r="E41" i="7"/>
  <c r="J40" i="7"/>
  <c r="O40" i="7" s="1"/>
  <c r="F40" i="7"/>
  <c r="K40" i="7" s="1"/>
  <c r="P40" i="7" s="1"/>
  <c r="L40" i="7"/>
  <c r="M40" i="7" s="1"/>
  <c r="N40" i="7" s="1"/>
  <c r="H40" i="7"/>
  <c r="I40" i="7" s="1"/>
  <c r="K39" i="1"/>
  <c r="L39" i="1" s="1"/>
  <c r="I39" i="1"/>
  <c r="N39" i="1" s="1"/>
  <c r="E39" i="1"/>
  <c r="J39" i="1" s="1"/>
  <c r="O39" i="1" s="1"/>
  <c r="C41" i="1"/>
  <c r="D40" i="1"/>
  <c r="F40" i="1"/>
  <c r="G40" i="1" s="1"/>
  <c r="J143" i="14" l="1"/>
  <c r="O143" i="14" s="1"/>
  <c r="F143" i="14"/>
  <c r="K143" i="14" s="1"/>
  <c r="P143" i="14" s="1"/>
  <c r="E144" i="14"/>
  <c r="G144" i="14"/>
  <c r="D145" i="14"/>
  <c r="H143" i="14"/>
  <c r="I143" i="14" s="1"/>
  <c r="L143" i="14"/>
  <c r="M143" i="14" s="1"/>
  <c r="N143" i="14" s="1"/>
  <c r="L40" i="14"/>
  <c r="M40" i="14" s="1"/>
  <c r="N40" i="14" s="1"/>
  <c r="H40" i="14"/>
  <c r="I40" i="14" s="1"/>
  <c r="G41" i="14"/>
  <c r="E41" i="14"/>
  <c r="D42" i="14"/>
  <c r="F40" i="14"/>
  <c r="K40" i="14" s="1"/>
  <c r="P40" i="14" s="1"/>
  <c r="J40" i="14"/>
  <c r="O40" i="14" s="1"/>
  <c r="J41" i="7"/>
  <c r="O41" i="7" s="1"/>
  <c r="F41" i="7"/>
  <c r="K41" i="7" s="1"/>
  <c r="P41" i="7" s="1"/>
  <c r="L41" i="7"/>
  <c r="M41" i="7" s="1"/>
  <c r="N41" i="7" s="1"/>
  <c r="H41" i="7"/>
  <c r="I41" i="7" s="1"/>
  <c r="E42" i="7"/>
  <c r="D43" i="7"/>
  <c r="G42" i="7"/>
  <c r="K40" i="1"/>
  <c r="L40" i="1" s="1"/>
  <c r="I40" i="1"/>
  <c r="N40" i="1" s="1"/>
  <c r="E40" i="1"/>
  <c r="J40" i="1" s="1"/>
  <c r="O40" i="1" s="1"/>
  <c r="C42" i="1"/>
  <c r="F41" i="1"/>
  <c r="G41" i="1" s="1"/>
  <c r="D41" i="1"/>
  <c r="L144" i="14" l="1"/>
  <c r="M144" i="14" s="1"/>
  <c r="N144" i="14" s="1"/>
  <c r="H144" i="14"/>
  <c r="I144" i="14" s="1"/>
  <c r="E145" i="14"/>
  <c r="G145" i="14"/>
  <c r="D146" i="14"/>
  <c r="J144" i="14"/>
  <c r="O144" i="14" s="1"/>
  <c r="F144" i="14"/>
  <c r="K144" i="14" s="1"/>
  <c r="P144" i="14" s="1"/>
  <c r="F41" i="14"/>
  <c r="K41" i="14" s="1"/>
  <c r="P41" i="14" s="1"/>
  <c r="J41" i="14"/>
  <c r="O41" i="14" s="1"/>
  <c r="G42" i="14"/>
  <c r="E42" i="14"/>
  <c r="D43" i="14"/>
  <c r="L41" i="14"/>
  <c r="M41" i="14" s="1"/>
  <c r="N41" i="14" s="1"/>
  <c r="H41" i="14"/>
  <c r="I41" i="14" s="1"/>
  <c r="L42" i="7"/>
  <c r="M42" i="7" s="1"/>
  <c r="N42" i="7" s="1"/>
  <c r="H42" i="7"/>
  <c r="I42" i="7" s="1"/>
  <c r="E43" i="7"/>
  <c r="D44" i="7"/>
  <c r="G43" i="7"/>
  <c r="J42" i="7"/>
  <c r="O42" i="7" s="1"/>
  <c r="F42" i="7"/>
  <c r="K42" i="7" s="1"/>
  <c r="P42" i="7" s="1"/>
  <c r="K41" i="1"/>
  <c r="L41" i="1" s="1"/>
  <c r="I41" i="1"/>
  <c r="N41" i="1" s="1"/>
  <c r="E41" i="1"/>
  <c r="J41" i="1" s="1"/>
  <c r="O41" i="1" s="1"/>
  <c r="C43" i="1"/>
  <c r="D42" i="1"/>
  <c r="F42" i="1"/>
  <c r="G42" i="1" s="1"/>
  <c r="D147" i="14" l="1"/>
  <c r="E146" i="14"/>
  <c r="G146" i="14"/>
  <c r="F145" i="14"/>
  <c r="K145" i="14" s="1"/>
  <c r="P145" i="14" s="1"/>
  <c r="J145" i="14"/>
  <c r="O145" i="14" s="1"/>
  <c r="H145" i="14"/>
  <c r="I145" i="14" s="1"/>
  <c r="L145" i="14"/>
  <c r="M145" i="14" s="1"/>
  <c r="N145" i="14" s="1"/>
  <c r="G43" i="14"/>
  <c r="E43" i="14"/>
  <c r="D44" i="14"/>
  <c r="H42" i="14"/>
  <c r="I42" i="14" s="1"/>
  <c r="L42" i="14"/>
  <c r="M42" i="14" s="1"/>
  <c r="N42" i="14" s="1"/>
  <c r="F42" i="14"/>
  <c r="K42" i="14" s="1"/>
  <c r="P42" i="14" s="1"/>
  <c r="J42" i="14"/>
  <c r="O42" i="14" s="1"/>
  <c r="G44" i="7"/>
  <c r="E44" i="7"/>
  <c r="D45" i="7"/>
  <c r="L43" i="7"/>
  <c r="M43" i="7" s="1"/>
  <c r="N43" i="7" s="1"/>
  <c r="H43" i="7"/>
  <c r="I43" i="7" s="1"/>
  <c r="F43" i="7"/>
  <c r="K43" i="7" s="1"/>
  <c r="P43" i="7" s="1"/>
  <c r="J43" i="7"/>
  <c r="O43" i="7" s="1"/>
  <c r="K42" i="1"/>
  <c r="L42" i="1" s="1"/>
  <c r="I42" i="1"/>
  <c r="N42" i="1" s="1"/>
  <c r="E42" i="1"/>
  <c r="J42" i="1" s="1"/>
  <c r="O42" i="1" s="1"/>
  <c r="C44" i="1"/>
  <c r="F43" i="1"/>
  <c r="G43" i="1" s="1"/>
  <c r="D43" i="1"/>
  <c r="H146" i="14" l="1"/>
  <c r="I146" i="14" s="1"/>
  <c r="L146" i="14"/>
  <c r="M146" i="14" s="1"/>
  <c r="N146" i="14" s="1"/>
  <c r="J146" i="14"/>
  <c r="O146" i="14" s="1"/>
  <c r="F146" i="14"/>
  <c r="K146" i="14" s="1"/>
  <c r="P146" i="14" s="1"/>
  <c r="E147" i="14"/>
  <c r="G147" i="14"/>
  <c r="D148" i="14"/>
  <c r="G44" i="14"/>
  <c r="E44" i="14"/>
  <c r="D45" i="14"/>
  <c r="F43" i="14"/>
  <c r="K43" i="14" s="1"/>
  <c r="P43" i="14" s="1"/>
  <c r="J43" i="14"/>
  <c r="O43" i="14" s="1"/>
  <c r="H43" i="14"/>
  <c r="I43" i="14" s="1"/>
  <c r="L43" i="14"/>
  <c r="M43" i="14" s="1"/>
  <c r="N43" i="14" s="1"/>
  <c r="G45" i="7"/>
  <c r="E45" i="7"/>
  <c r="D46" i="7"/>
  <c r="F44" i="7"/>
  <c r="K44" i="7" s="1"/>
  <c r="P44" i="7" s="1"/>
  <c r="J44" i="7"/>
  <c r="O44" i="7" s="1"/>
  <c r="L44" i="7"/>
  <c r="M44" i="7" s="1"/>
  <c r="N44" i="7" s="1"/>
  <c r="H44" i="7"/>
  <c r="I44" i="7" s="1"/>
  <c r="K43" i="1"/>
  <c r="L43" i="1" s="1"/>
  <c r="I43" i="1"/>
  <c r="N43" i="1" s="1"/>
  <c r="E43" i="1"/>
  <c r="J43" i="1" s="1"/>
  <c r="O43" i="1" s="1"/>
  <c r="C45" i="1"/>
  <c r="D44" i="1"/>
  <c r="F44" i="1"/>
  <c r="G44" i="1" s="1"/>
  <c r="G148" i="14" l="1"/>
  <c r="D149" i="14"/>
  <c r="E148" i="14"/>
  <c r="L147" i="14"/>
  <c r="M147" i="14" s="1"/>
  <c r="N147" i="14" s="1"/>
  <c r="H147" i="14"/>
  <c r="I147" i="14" s="1"/>
  <c r="F147" i="14"/>
  <c r="K147" i="14" s="1"/>
  <c r="P147" i="14" s="1"/>
  <c r="J147" i="14"/>
  <c r="O147" i="14" s="1"/>
  <c r="D46" i="14"/>
  <c r="G45" i="14"/>
  <c r="E45" i="14"/>
  <c r="J44" i="14"/>
  <c r="O44" i="14" s="1"/>
  <c r="F44" i="14"/>
  <c r="K44" i="14" s="1"/>
  <c r="P44" i="14" s="1"/>
  <c r="H44" i="14"/>
  <c r="I44" i="14" s="1"/>
  <c r="L44" i="14"/>
  <c r="M44" i="14" s="1"/>
  <c r="N44" i="14" s="1"/>
  <c r="G46" i="7"/>
  <c r="E46" i="7"/>
  <c r="D47" i="7"/>
  <c r="F45" i="7"/>
  <c r="K45" i="7" s="1"/>
  <c r="P45" i="7" s="1"/>
  <c r="J45" i="7"/>
  <c r="O45" i="7" s="1"/>
  <c r="H45" i="7"/>
  <c r="I45" i="7" s="1"/>
  <c r="L45" i="7"/>
  <c r="M45" i="7" s="1"/>
  <c r="N45" i="7" s="1"/>
  <c r="K44" i="1"/>
  <c r="L44" i="1" s="1"/>
  <c r="C46" i="1"/>
  <c r="D45" i="1"/>
  <c r="F45" i="1"/>
  <c r="G45" i="1" s="1"/>
  <c r="I44" i="1"/>
  <c r="N44" i="1" s="1"/>
  <c r="E44" i="1"/>
  <c r="J44" i="1" s="1"/>
  <c r="O44" i="1" s="1"/>
  <c r="F148" i="14" l="1"/>
  <c r="K148" i="14" s="1"/>
  <c r="P148" i="14" s="1"/>
  <c r="J148" i="14"/>
  <c r="O148" i="14" s="1"/>
  <c r="D150" i="14"/>
  <c r="E149" i="14"/>
  <c r="G149" i="14"/>
  <c r="H148" i="14"/>
  <c r="I148" i="14" s="1"/>
  <c r="L148" i="14"/>
  <c r="M148" i="14" s="1"/>
  <c r="N148" i="14" s="1"/>
  <c r="H45" i="14"/>
  <c r="I45" i="14" s="1"/>
  <c r="L45" i="14"/>
  <c r="M45" i="14" s="1"/>
  <c r="N45" i="14" s="1"/>
  <c r="J45" i="14"/>
  <c r="O45" i="14" s="1"/>
  <c r="F45" i="14"/>
  <c r="K45" i="14" s="1"/>
  <c r="P45" i="14" s="1"/>
  <c r="E46" i="14"/>
  <c r="D47" i="14"/>
  <c r="G46" i="14"/>
  <c r="D48" i="7"/>
  <c r="G47" i="7"/>
  <c r="E47" i="7"/>
  <c r="F46" i="7"/>
  <c r="K46" i="7" s="1"/>
  <c r="P46" i="7" s="1"/>
  <c r="J46" i="7"/>
  <c r="O46" i="7" s="1"/>
  <c r="H46" i="7"/>
  <c r="I46" i="7" s="1"/>
  <c r="L46" i="7"/>
  <c r="M46" i="7" s="1"/>
  <c r="N46" i="7" s="1"/>
  <c r="K45" i="1"/>
  <c r="L45" i="1" s="1"/>
  <c r="I45" i="1"/>
  <c r="N45" i="1" s="1"/>
  <c r="E45" i="1"/>
  <c r="J45" i="1" s="1"/>
  <c r="O45" i="1" s="1"/>
  <c r="C47" i="1"/>
  <c r="D46" i="1"/>
  <c r="F46" i="1"/>
  <c r="G46" i="1" s="1"/>
  <c r="E150" i="14" l="1"/>
  <c r="G150" i="14"/>
  <c r="D151" i="14"/>
  <c r="L149" i="14"/>
  <c r="M149" i="14" s="1"/>
  <c r="N149" i="14" s="1"/>
  <c r="H149" i="14"/>
  <c r="I149" i="14" s="1"/>
  <c r="J149" i="14"/>
  <c r="O149" i="14" s="1"/>
  <c r="F149" i="14"/>
  <c r="K149" i="14" s="1"/>
  <c r="P149" i="14" s="1"/>
  <c r="L46" i="14"/>
  <c r="M46" i="14" s="1"/>
  <c r="N46" i="14" s="1"/>
  <c r="H46" i="14"/>
  <c r="I46" i="14" s="1"/>
  <c r="F46" i="14"/>
  <c r="K46" i="14" s="1"/>
  <c r="P46" i="14" s="1"/>
  <c r="J46" i="14"/>
  <c r="O46" i="14" s="1"/>
  <c r="G47" i="14"/>
  <c r="D48" i="14"/>
  <c r="E47" i="14"/>
  <c r="J47" i="7"/>
  <c r="O47" i="7" s="1"/>
  <c r="F47" i="7"/>
  <c r="K47" i="7" s="1"/>
  <c r="P47" i="7" s="1"/>
  <c r="H47" i="7"/>
  <c r="I47" i="7" s="1"/>
  <c r="L47" i="7"/>
  <c r="M47" i="7" s="1"/>
  <c r="N47" i="7" s="1"/>
  <c r="D49" i="7"/>
  <c r="G48" i="7"/>
  <c r="E48" i="7"/>
  <c r="K46" i="1"/>
  <c r="L46" i="1" s="1"/>
  <c r="I46" i="1"/>
  <c r="N46" i="1" s="1"/>
  <c r="E46" i="1"/>
  <c r="J46" i="1" s="1"/>
  <c r="O46" i="1" s="1"/>
  <c r="C48" i="1"/>
  <c r="D47" i="1"/>
  <c r="F47" i="1"/>
  <c r="G47" i="1" s="1"/>
  <c r="G151" i="14" l="1"/>
  <c r="D152" i="14"/>
  <c r="E151" i="14"/>
  <c r="L150" i="14"/>
  <c r="M150" i="14" s="1"/>
  <c r="N150" i="14" s="1"/>
  <c r="H150" i="14"/>
  <c r="I150" i="14" s="1"/>
  <c r="F150" i="14"/>
  <c r="K150" i="14" s="1"/>
  <c r="P150" i="14" s="1"/>
  <c r="J150" i="14"/>
  <c r="O150" i="14" s="1"/>
  <c r="E48" i="14"/>
  <c r="D49" i="14"/>
  <c r="G48" i="14"/>
  <c r="J47" i="14"/>
  <c r="O47" i="14" s="1"/>
  <c r="F47" i="14"/>
  <c r="K47" i="14" s="1"/>
  <c r="P47" i="14" s="1"/>
  <c r="L47" i="14"/>
  <c r="M47" i="14" s="1"/>
  <c r="N47" i="14" s="1"/>
  <c r="H47" i="14"/>
  <c r="I47" i="14" s="1"/>
  <c r="J48" i="7"/>
  <c r="O48" i="7" s="1"/>
  <c r="F48" i="7"/>
  <c r="K48" i="7" s="1"/>
  <c r="P48" i="7" s="1"/>
  <c r="H48" i="7"/>
  <c r="I48" i="7" s="1"/>
  <c r="L48" i="7"/>
  <c r="M48" i="7" s="1"/>
  <c r="N48" i="7" s="1"/>
  <c r="D50" i="7"/>
  <c r="E49" i="7"/>
  <c r="G49" i="7"/>
  <c r="K47" i="1"/>
  <c r="L47" i="1" s="1"/>
  <c r="I47" i="1"/>
  <c r="N47" i="1" s="1"/>
  <c r="E47" i="1"/>
  <c r="J47" i="1" s="1"/>
  <c r="O47" i="1" s="1"/>
  <c r="C49" i="1"/>
  <c r="D48" i="1"/>
  <c r="F48" i="1"/>
  <c r="G48" i="1" s="1"/>
  <c r="J151" i="14" l="1"/>
  <c r="O151" i="14" s="1"/>
  <c r="F151" i="14"/>
  <c r="K151" i="14" s="1"/>
  <c r="P151" i="14" s="1"/>
  <c r="E152" i="14"/>
  <c r="D153" i="14"/>
  <c r="G152" i="14"/>
  <c r="H151" i="14"/>
  <c r="I151" i="14" s="1"/>
  <c r="L151" i="14"/>
  <c r="M151" i="14" s="1"/>
  <c r="N151" i="14" s="1"/>
  <c r="H48" i="14"/>
  <c r="I48" i="14" s="1"/>
  <c r="L48" i="14"/>
  <c r="M48" i="14" s="1"/>
  <c r="N48" i="14" s="1"/>
  <c r="G49" i="14"/>
  <c r="E49" i="14"/>
  <c r="D50" i="14"/>
  <c r="J48" i="14"/>
  <c r="O48" i="14" s="1"/>
  <c r="F48" i="14"/>
  <c r="K48" i="14" s="1"/>
  <c r="P48" i="14" s="1"/>
  <c r="E50" i="7"/>
  <c r="D51" i="7"/>
  <c r="G50" i="7"/>
  <c r="L49" i="7"/>
  <c r="M49" i="7" s="1"/>
  <c r="N49" i="7" s="1"/>
  <c r="H49" i="7"/>
  <c r="I49" i="7" s="1"/>
  <c r="J49" i="7"/>
  <c r="O49" i="7" s="1"/>
  <c r="F49" i="7"/>
  <c r="K49" i="7" s="1"/>
  <c r="P49" i="7" s="1"/>
  <c r="K48" i="1"/>
  <c r="L48" i="1" s="1"/>
  <c r="I48" i="1"/>
  <c r="N48" i="1" s="1"/>
  <c r="E48" i="1"/>
  <c r="J48" i="1" s="1"/>
  <c r="O48" i="1" s="1"/>
  <c r="C50" i="1"/>
  <c r="D49" i="1"/>
  <c r="F49" i="1"/>
  <c r="G49" i="1" s="1"/>
  <c r="H152" i="14" l="1"/>
  <c r="I152" i="14" s="1"/>
  <c r="L152" i="14"/>
  <c r="M152" i="14" s="1"/>
  <c r="N152" i="14" s="1"/>
  <c r="E153" i="14"/>
  <c r="D154" i="14"/>
  <c r="G153" i="14"/>
  <c r="J152" i="14"/>
  <c r="O152" i="14" s="1"/>
  <c r="F152" i="14"/>
  <c r="K152" i="14" s="1"/>
  <c r="P152" i="14" s="1"/>
  <c r="G50" i="14"/>
  <c r="E50" i="14"/>
  <c r="D51" i="14"/>
  <c r="F49" i="14"/>
  <c r="K49" i="14" s="1"/>
  <c r="P49" i="14" s="1"/>
  <c r="J49" i="14"/>
  <c r="O49" i="14" s="1"/>
  <c r="H49" i="14"/>
  <c r="I49" i="14" s="1"/>
  <c r="L49" i="14"/>
  <c r="M49" i="14" s="1"/>
  <c r="N49" i="14" s="1"/>
  <c r="L50" i="7"/>
  <c r="M50" i="7" s="1"/>
  <c r="N50" i="7" s="1"/>
  <c r="H50" i="7"/>
  <c r="I50" i="7" s="1"/>
  <c r="E51" i="7"/>
  <c r="G51" i="7"/>
  <c r="D52" i="7"/>
  <c r="F50" i="7"/>
  <c r="K50" i="7" s="1"/>
  <c r="P50" i="7" s="1"/>
  <c r="J50" i="7"/>
  <c r="O50" i="7" s="1"/>
  <c r="K49" i="1"/>
  <c r="L49" i="1" s="1"/>
  <c r="I49" i="1"/>
  <c r="N49" i="1" s="1"/>
  <c r="E49" i="1"/>
  <c r="J49" i="1" s="1"/>
  <c r="O49" i="1" s="1"/>
  <c r="C51" i="1"/>
  <c r="F50" i="1"/>
  <c r="G50" i="1" s="1"/>
  <c r="D50" i="1"/>
  <c r="H153" i="14" l="1"/>
  <c r="I153" i="14" s="1"/>
  <c r="L153" i="14"/>
  <c r="M153" i="14" s="1"/>
  <c r="N153" i="14" s="1"/>
  <c r="D155" i="14"/>
  <c r="G154" i="14"/>
  <c r="E154" i="14"/>
  <c r="F153" i="14"/>
  <c r="K153" i="14" s="1"/>
  <c r="P153" i="14" s="1"/>
  <c r="J153" i="14"/>
  <c r="O153" i="14" s="1"/>
  <c r="D52" i="14"/>
  <c r="G51" i="14"/>
  <c r="E51" i="14"/>
  <c r="J50" i="14"/>
  <c r="O50" i="14" s="1"/>
  <c r="F50" i="14"/>
  <c r="K50" i="14" s="1"/>
  <c r="P50" i="14" s="1"/>
  <c r="L50" i="14"/>
  <c r="M50" i="14" s="1"/>
  <c r="N50" i="14" s="1"/>
  <c r="H50" i="14"/>
  <c r="I50" i="14" s="1"/>
  <c r="G52" i="7"/>
  <c r="E52" i="7"/>
  <c r="D53" i="7"/>
  <c r="F51" i="7"/>
  <c r="K51" i="7" s="1"/>
  <c r="P51" i="7" s="1"/>
  <c r="J51" i="7"/>
  <c r="O51" i="7" s="1"/>
  <c r="L51" i="7"/>
  <c r="M51" i="7" s="1"/>
  <c r="N51" i="7" s="1"/>
  <c r="H51" i="7"/>
  <c r="I51" i="7" s="1"/>
  <c r="K50" i="1"/>
  <c r="L50" i="1" s="1"/>
  <c r="I50" i="1"/>
  <c r="N50" i="1" s="1"/>
  <c r="E50" i="1"/>
  <c r="J50" i="1" s="1"/>
  <c r="O50" i="1" s="1"/>
  <c r="C52" i="1"/>
  <c r="D51" i="1"/>
  <c r="F51" i="1"/>
  <c r="G51" i="1" s="1"/>
  <c r="F154" i="14" l="1"/>
  <c r="K154" i="14" s="1"/>
  <c r="P154" i="14" s="1"/>
  <c r="J154" i="14"/>
  <c r="O154" i="14" s="1"/>
  <c r="H154" i="14"/>
  <c r="I154" i="14" s="1"/>
  <c r="L154" i="14"/>
  <c r="M154" i="14" s="1"/>
  <c r="N154" i="14" s="1"/>
  <c r="D156" i="14"/>
  <c r="E155" i="14"/>
  <c r="G155" i="14"/>
  <c r="J51" i="14"/>
  <c r="O51" i="14" s="1"/>
  <c r="F51" i="14"/>
  <c r="K51" i="14" s="1"/>
  <c r="P51" i="14" s="1"/>
  <c r="H51" i="14"/>
  <c r="I51" i="14" s="1"/>
  <c r="L51" i="14"/>
  <c r="M51" i="14" s="1"/>
  <c r="N51" i="14" s="1"/>
  <c r="D53" i="14"/>
  <c r="G52" i="14"/>
  <c r="E52" i="14"/>
  <c r="G53" i="7"/>
  <c r="D54" i="7"/>
  <c r="E53" i="7"/>
  <c r="F52" i="7"/>
  <c r="K52" i="7" s="1"/>
  <c r="P52" i="7" s="1"/>
  <c r="J52" i="7"/>
  <c r="O52" i="7" s="1"/>
  <c r="H52" i="7"/>
  <c r="I52" i="7" s="1"/>
  <c r="L52" i="7"/>
  <c r="M52" i="7" s="1"/>
  <c r="N52" i="7" s="1"/>
  <c r="K51" i="1"/>
  <c r="L51" i="1" s="1"/>
  <c r="I51" i="1"/>
  <c r="N51" i="1" s="1"/>
  <c r="E51" i="1"/>
  <c r="J51" i="1" s="1"/>
  <c r="O51" i="1" s="1"/>
  <c r="C53" i="1"/>
  <c r="D52" i="1"/>
  <c r="F52" i="1"/>
  <c r="G52" i="1" s="1"/>
  <c r="G156" i="14" l="1"/>
  <c r="D157" i="14"/>
  <c r="E156" i="14"/>
  <c r="L155" i="14"/>
  <c r="M155" i="14" s="1"/>
  <c r="N155" i="14" s="1"/>
  <c r="H155" i="14"/>
  <c r="I155" i="14" s="1"/>
  <c r="J155" i="14"/>
  <c r="O155" i="14" s="1"/>
  <c r="F155" i="14"/>
  <c r="K155" i="14" s="1"/>
  <c r="P155" i="14" s="1"/>
  <c r="J52" i="14"/>
  <c r="O52" i="14" s="1"/>
  <c r="F52" i="14"/>
  <c r="K52" i="14" s="1"/>
  <c r="P52" i="14" s="1"/>
  <c r="L52" i="14"/>
  <c r="M52" i="14" s="1"/>
  <c r="N52" i="14" s="1"/>
  <c r="H52" i="14"/>
  <c r="I52" i="14" s="1"/>
  <c r="E53" i="14"/>
  <c r="D54" i="14"/>
  <c r="G53" i="14"/>
  <c r="F53" i="7"/>
  <c r="K53" i="7" s="1"/>
  <c r="P53" i="7" s="1"/>
  <c r="J53" i="7"/>
  <c r="O53" i="7" s="1"/>
  <c r="G54" i="7"/>
  <c r="E54" i="7"/>
  <c r="D55" i="7"/>
  <c r="H53" i="7"/>
  <c r="I53" i="7" s="1"/>
  <c r="L53" i="7"/>
  <c r="M53" i="7" s="1"/>
  <c r="N53" i="7" s="1"/>
  <c r="K52" i="1"/>
  <c r="L52" i="1" s="1"/>
  <c r="I52" i="1"/>
  <c r="N52" i="1" s="1"/>
  <c r="E52" i="1"/>
  <c r="J52" i="1" s="1"/>
  <c r="O52" i="1" s="1"/>
  <c r="C54" i="1"/>
  <c r="D53" i="1"/>
  <c r="F53" i="1"/>
  <c r="G53" i="1" s="1"/>
  <c r="F156" i="14" l="1"/>
  <c r="K156" i="14" s="1"/>
  <c r="P156" i="14" s="1"/>
  <c r="J156" i="14"/>
  <c r="O156" i="14" s="1"/>
  <c r="G157" i="14"/>
  <c r="D158" i="14"/>
  <c r="E157" i="14"/>
  <c r="L156" i="14"/>
  <c r="M156" i="14" s="1"/>
  <c r="N156" i="14" s="1"/>
  <c r="H156" i="14"/>
  <c r="I156" i="14" s="1"/>
  <c r="E54" i="14"/>
  <c r="D55" i="14"/>
  <c r="G54" i="14"/>
  <c r="L53" i="14"/>
  <c r="M53" i="14" s="1"/>
  <c r="N53" i="14" s="1"/>
  <c r="H53" i="14"/>
  <c r="I53" i="14" s="1"/>
  <c r="J53" i="14"/>
  <c r="O53" i="14" s="1"/>
  <c r="F53" i="14"/>
  <c r="K53" i="14" s="1"/>
  <c r="P53" i="14" s="1"/>
  <c r="J54" i="7"/>
  <c r="O54" i="7" s="1"/>
  <c r="F54" i="7"/>
  <c r="K54" i="7" s="1"/>
  <c r="P54" i="7" s="1"/>
  <c r="E55" i="7"/>
  <c r="G55" i="7"/>
  <c r="D56" i="7"/>
  <c r="H54" i="7"/>
  <c r="I54" i="7" s="1"/>
  <c r="L54" i="7"/>
  <c r="M54" i="7" s="1"/>
  <c r="N54" i="7" s="1"/>
  <c r="K53" i="1"/>
  <c r="L53" i="1" s="1"/>
  <c r="I53" i="1"/>
  <c r="N53" i="1" s="1"/>
  <c r="E53" i="1"/>
  <c r="J53" i="1" s="1"/>
  <c r="O53" i="1" s="1"/>
  <c r="C55" i="1"/>
  <c r="F54" i="1"/>
  <c r="G54" i="1" s="1"/>
  <c r="D54" i="1"/>
  <c r="J157" i="14" l="1"/>
  <c r="O157" i="14" s="1"/>
  <c r="F157" i="14"/>
  <c r="K157" i="14" s="1"/>
  <c r="P157" i="14" s="1"/>
  <c r="E158" i="14"/>
  <c r="G158" i="14"/>
  <c r="D159" i="14"/>
  <c r="H157" i="14"/>
  <c r="I157" i="14" s="1"/>
  <c r="L157" i="14"/>
  <c r="M157" i="14" s="1"/>
  <c r="N157" i="14" s="1"/>
  <c r="L54" i="14"/>
  <c r="M54" i="14" s="1"/>
  <c r="N54" i="14" s="1"/>
  <c r="H54" i="14"/>
  <c r="I54" i="14" s="1"/>
  <c r="G55" i="14"/>
  <c r="E55" i="14"/>
  <c r="D56" i="14"/>
  <c r="F54" i="14"/>
  <c r="K54" i="14" s="1"/>
  <c r="P54" i="14" s="1"/>
  <c r="J54" i="14"/>
  <c r="O54" i="14" s="1"/>
  <c r="H55" i="7"/>
  <c r="I55" i="7" s="1"/>
  <c r="L55" i="7"/>
  <c r="M55" i="7" s="1"/>
  <c r="N55" i="7" s="1"/>
  <c r="D57" i="7"/>
  <c r="G56" i="7"/>
  <c r="E56" i="7"/>
  <c r="J55" i="7"/>
  <c r="O55" i="7" s="1"/>
  <c r="F55" i="7"/>
  <c r="K55" i="7" s="1"/>
  <c r="P55" i="7" s="1"/>
  <c r="K54" i="1"/>
  <c r="L54" i="1" s="1"/>
  <c r="I54" i="1"/>
  <c r="N54" i="1" s="1"/>
  <c r="E54" i="1"/>
  <c r="J54" i="1" s="1"/>
  <c r="O54" i="1" s="1"/>
  <c r="C56" i="1"/>
  <c r="D55" i="1"/>
  <c r="F55" i="1"/>
  <c r="G55" i="1" s="1"/>
  <c r="L158" i="14" l="1"/>
  <c r="M158" i="14" s="1"/>
  <c r="N158" i="14" s="1"/>
  <c r="H158" i="14"/>
  <c r="I158" i="14" s="1"/>
  <c r="G159" i="14"/>
  <c r="D160" i="14"/>
  <c r="E159" i="14"/>
  <c r="F158" i="14"/>
  <c r="K158" i="14" s="1"/>
  <c r="P158" i="14" s="1"/>
  <c r="J158" i="14"/>
  <c r="O158" i="14" s="1"/>
  <c r="G56" i="14"/>
  <c r="E56" i="14"/>
  <c r="D57" i="14"/>
  <c r="F55" i="14"/>
  <c r="K55" i="14" s="1"/>
  <c r="P55" i="14" s="1"/>
  <c r="J55" i="14"/>
  <c r="O55" i="14" s="1"/>
  <c r="L55" i="14"/>
  <c r="M55" i="14" s="1"/>
  <c r="N55" i="14" s="1"/>
  <c r="H55" i="14"/>
  <c r="I55" i="14" s="1"/>
  <c r="J56" i="7"/>
  <c r="O56" i="7" s="1"/>
  <c r="F56" i="7"/>
  <c r="K56" i="7" s="1"/>
  <c r="P56" i="7" s="1"/>
  <c r="L56" i="7"/>
  <c r="M56" i="7" s="1"/>
  <c r="N56" i="7" s="1"/>
  <c r="H56" i="7"/>
  <c r="I56" i="7" s="1"/>
  <c r="D58" i="7"/>
  <c r="G57" i="7"/>
  <c r="E57" i="7"/>
  <c r="K55" i="1"/>
  <c r="L55" i="1" s="1"/>
  <c r="I55" i="1"/>
  <c r="N55" i="1" s="1"/>
  <c r="E55" i="1"/>
  <c r="J55" i="1" s="1"/>
  <c r="O55" i="1" s="1"/>
  <c r="C57" i="1"/>
  <c r="D56" i="1"/>
  <c r="F56" i="1"/>
  <c r="G56" i="1" s="1"/>
  <c r="F159" i="14" l="1"/>
  <c r="K159" i="14" s="1"/>
  <c r="P159" i="14" s="1"/>
  <c r="J159" i="14"/>
  <c r="O159" i="14" s="1"/>
  <c r="H159" i="14"/>
  <c r="I159" i="14" s="1"/>
  <c r="L159" i="14"/>
  <c r="M159" i="14" s="1"/>
  <c r="N159" i="14" s="1"/>
  <c r="D161" i="14"/>
  <c r="E160" i="14"/>
  <c r="G160" i="14"/>
  <c r="E57" i="14"/>
  <c r="D58" i="14"/>
  <c r="G57" i="14"/>
  <c r="F56" i="14"/>
  <c r="K56" i="14" s="1"/>
  <c r="P56" i="14" s="1"/>
  <c r="J56" i="14"/>
  <c r="O56" i="14" s="1"/>
  <c r="H56" i="14"/>
  <c r="I56" i="14" s="1"/>
  <c r="L56" i="14"/>
  <c r="M56" i="14" s="1"/>
  <c r="N56" i="14" s="1"/>
  <c r="J57" i="7"/>
  <c r="O57" i="7" s="1"/>
  <c r="F57" i="7"/>
  <c r="K57" i="7" s="1"/>
  <c r="P57" i="7" s="1"/>
  <c r="L57" i="7"/>
  <c r="M57" i="7" s="1"/>
  <c r="N57" i="7" s="1"/>
  <c r="H57" i="7"/>
  <c r="I57" i="7" s="1"/>
  <c r="E58" i="7"/>
  <c r="D59" i="7"/>
  <c r="G58" i="7"/>
  <c r="K56" i="1"/>
  <c r="L56" i="1" s="1"/>
  <c r="C58" i="1"/>
  <c r="F57" i="1"/>
  <c r="G57" i="1" s="1"/>
  <c r="D57" i="1"/>
  <c r="I56" i="1"/>
  <c r="N56" i="1" s="1"/>
  <c r="E56" i="1"/>
  <c r="J56" i="1" s="1"/>
  <c r="O56" i="1" s="1"/>
  <c r="L160" i="14" l="1"/>
  <c r="M160" i="14" s="1"/>
  <c r="N160" i="14" s="1"/>
  <c r="H160" i="14"/>
  <c r="I160" i="14" s="1"/>
  <c r="J160" i="14"/>
  <c r="O160" i="14" s="1"/>
  <c r="F160" i="14"/>
  <c r="K160" i="14" s="1"/>
  <c r="P160" i="14" s="1"/>
  <c r="E161" i="14"/>
  <c r="G161" i="14"/>
  <c r="D162" i="14"/>
  <c r="L57" i="14"/>
  <c r="M57" i="14" s="1"/>
  <c r="N57" i="14" s="1"/>
  <c r="H57" i="14"/>
  <c r="I57" i="14" s="1"/>
  <c r="G58" i="14"/>
  <c r="D59" i="14"/>
  <c r="E58" i="14"/>
  <c r="F57" i="14"/>
  <c r="K57" i="14" s="1"/>
  <c r="P57" i="14" s="1"/>
  <c r="J57" i="14"/>
  <c r="O57" i="14" s="1"/>
  <c r="L58" i="7"/>
  <c r="M58" i="7" s="1"/>
  <c r="N58" i="7" s="1"/>
  <c r="H58" i="7"/>
  <c r="I58" i="7" s="1"/>
  <c r="E59" i="7"/>
  <c r="D60" i="7"/>
  <c r="G59" i="7"/>
  <c r="J58" i="7"/>
  <c r="O58" i="7" s="1"/>
  <c r="F58" i="7"/>
  <c r="K58" i="7" s="1"/>
  <c r="P58" i="7" s="1"/>
  <c r="K57" i="1"/>
  <c r="L57" i="1" s="1"/>
  <c r="I57" i="1"/>
  <c r="N57" i="1" s="1"/>
  <c r="E57" i="1"/>
  <c r="J57" i="1" s="1"/>
  <c r="O57" i="1" s="1"/>
  <c r="C59" i="1"/>
  <c r="D58" i="1"/>
  <c r="F58" i="1"/>
  <c r="G58" i="1" s="1"/>
  <c r="L161" i="14" l="1"/>
  <c r="M161" i="14" s="1"/>
  <c r="N161" i="14" s="1"/>
  <c r="H161" i="14"/>
  <c r="I161" i="14" s="1"/>
  <c r="G162" i="14"/>
  <c r="D163" i="14"/>
  <c r="E162" i="14"/>
  <c r="F161" i="14"/>
  <c r="K161" i="14" s="1"/>
  <c r="P161" i="14" s="1"/>
  <c r="J161" i="14"/>
  <c r="O161" i="14" s="1"/>
  <c r="F58" i="14"/>
  <c r="K58" i="14" s="1"/>
  <c r="P58" i="14" s="1"/>
  <c r="J58" i="14"/>
  <c r="O58" i="14" s="1"/>
  <c r="G59" i="14"/>
  <c r="D60" i="14"/>
  <c r="E59" i="14"/>
  <c r="H58" i="14"/>
  <c r="I58" i="14" s="1"/>
  <c r="L58" i="14"/>
  <c r="M58" i="14" s="1"/>
  <c r="N58" i="14" s="1"/>
  <c r="L59" i="7"/>
  <c r="M59" i="7" s="1"/>
  <c r="N59" i="7" s="1"/>
  <c r="H59" i="7"/>
  <c r="I59" i="7" s="1"/>
  <c r="G60" i="7"/>
  <c r="E60" i="7"/>
  <c r="D61" i="7"/>
  <c r="F59" i="7"/>
  <c r="K59" i="7" s="1"/>
  <c r="P59" i="7" s="1"/>
  <c r="J59" i="7"/>
  <c r="O59" i="7" s="1"/>
  <c r="K58" i="1"/>
  <c r="L58" i="1" s="1"/>
  <c r="I58" i="1"/>
  <c r="N58" i="1" s="1"/>
  <c r="E58" i="1"/>
  <c r="J58" i="1" s="1"/>
  <c r="O58" i="1" s="1"/>
  <c r="C60" i="1"/>
  <c r="D59" i="1"/>
  <c r="F59" i="1"/>
  <c r="G59" i="1" s="1"/>
  <c r="J162" i="14" l="1"/>
  <c r="O162" i="14" s="1"/>
  <c r="F162" i="14"/>
  <c r="K162" i="14" s="1"/>
  <c r="P162" i="14" s="1"/>
  <c r="E163" i="14"/>
  <c r="G163" i="14"/>
  <c r="D164" i="14"/>
  <c r="H162" i="14"/>
  <c r="I162" i="14" s="1"/>
  <c r="L162" i="14"/>
  <c r="M162" i="14" s="1"/>
  <c r="N162" i="14" s="1"/>
  <c r="J59" i="14"/>
  <c r="O59" i="14" s="1"/>
  <c r="F59" i="14"/>
  <c r="K59" i="14" s="1"/>
  <c r="P59" i="14" s="1"/>
  <c r="D61" i="14"/>
  <c r="G60" i="14"/>
  <c r="E60" i="14"/>
  <c r="H59" i="14"/>
  <c r="I59" i="14" s="1"/>
  <c r="L59" i="14"/>
  <c r="M59" i="14" s="1"/>
  <c r="N59" i="14" s="1"/>
  <c r="G61" i="7"/>
  <c r="E61" i="7"/>
  <c r="D62" i="7"/>
  <c r="F60" i="7"/>
  <c r="K60" i="7" s="1"/>
  <c r="P60" i="7" s="1"/>
  <c r="J60" i="7"/>
  <c r="O60" i="7" s="1"/>
  <c r="L60" i="7"/>
  <c r="M60" i="7" s="1"/>
  <c r="N60" i="7" s="1"/>
  <c r="H60" i="7"/>
  <c r="I60" i="7" s="1"/>
  <c r="K59" i="1"/>
  <c r="L59" i="1" s="1"/>
  <c r="I59" i="1"/>
  <c r="N59" i="1" s="1"/>
  <c r="E59" i="1"/>
  <c r="J59" i="1" s="1"/>
  <c r="O59" i="1" s="1"/>
  <c r="C61" i="1"/>
  <c r="D60" i="1"/>
  <c r="F60" i="1"/>
  <c r="G60" i="1" s="1"/>
  <c r="E164" i="14" l="1"/>
  <c r="G164" i="14"/>
  <c r="D165" i="14"/>
  <c r="L163" i="14"/>
  <c r="M163" i="14" s="1"/>
  <c r="N163" i="14" s="1"/>
  <c r="H163" i="14"/>
  <c r="I163" i="14" s="1"/>
  <c r="J163" i="14"/>
  <c r="O163" i="14" s="1"/>
  <c r="F163" i="14"/>
  <c r="K163" i="14" s="1"/>
  <c r="P163" i="14" s="1"/>
  <c r="E61" i="14"/>
  <c r="G61" i="14"/>
  <c r="D62" i="14"/>
  <c r="J60" i="14"/>
  <c r="O60" i="14" s="1"/>
  <c r="F60" i="14"/>
  <c r="K60" i="14" s="1"/>
  <c r="P60" i="14" s="1"/>
  <c r="H60" i="14"/>
  <c r="I60" i="14" s="1"/>
  <c r="L60" i="14"/>
  <c r="M60" i="14" s="1"/>
  <c r="N60" i="14" s="1"/>
  <c r="G62" i="7"/>
  <c r="E62" i="7"/>
  <c r="D63" i="7"/>
  <c r="F61" i="7"/>
  <c r="K61" i="7" s="1"/>
  <c r="P61" i="7" s="1"/>
  <c r="J61" i="7"/>
  <c r="O61" i="7" s="1"/>
  <c r="H61" i="7"/>
  <c r="I61" i="7" s="1"/>
  <c r="L61" i="7"/>
  <c r="M61" i="7" s="1"/>
  <c r="N61" i="7" s="1"/>
  <c r="K60" i="1"/>
  <c r="L60" i="1" s="1"/>
  <c r="I60" i="1"/>
  <c r="N60" i="1" s="1"/>
  <c r="E60" i="1"/>
  <c r="J60" i="1" s="1"/>
  <c r="O60" i="1" s="1"/>
  <c r="C62" i="1"/>
  <c r="D61" i="1"/>
  <c r="F61" i="1"/>
  <c r="G61" i="1" s="1"/>
  <c r="D166" i="14" l="1"/>
  <c r="E165" i="14"/>
  <c r="G165" i="14"/>
  <c r="H164" i="14"/>
  <c r="I164" i="14" s="1"/>
  <c r="L164" i="14"/>
  <c r="M164" i="14" s="1"/>
  <c r="N164" i="14" s="1"/>
  <c r="F164" i="14"/>
  <c r="K164" i="14" s="1"/>
  <c r="P164" i="14" s="1"/>
  <c r="J164" i="14"/>
  <c r="O164" i="14" s="1"/>
  <c r="D63" i="14"/>
  <c r="G62" i="14"/>
  <c r="E62" i="14"/>
  <c r="L61" i="14"/>
  <c r="M61" i="14" s="1"/>
  <c r="N61" i="14" s="1"/>
  <c r="H61" i="14"/>
  <c r="I61" i="14" s="1"/>
  <c r="J61" i="14"/>
  <c r="O61" i="14" s="1"/>
  <c r="F61" i="14"/>
  <c r="K61" i="14" s="1"/>
  <c r="P61" i="14" s="1"/>
  <c r="G63" i="7"/>
  <c r="E63" i="7"/>
  <c r="D64" i="7"/>
  <c r="F62" i="7"/>
  <c r="K62" i="7" s="1"/>
  <c r="P62" i="7" s="1"/>
  <c r="J62" i="7"/>
  <c r="O62" i="7" s="1"/>
  <c r="H62" i="7"/>
  <c r="I62" i="7" s="1"/>
  <c r="L62" i="7"/>
  <c r="M62" i="7" s="1"/>
  <c r="N62" i="7" s="1"/>
  <c r="K61" i="1"/>
  <c r="L61" i="1" s="1"/>
  <c r="I61" i="1"/>
  <c r="N61" i="1" s="1"/>
  <c r="E61" i="1"/>
  <c r="J61" i="1" s="1"/>
  <c r="O61" i="1" s="1"/>
  <c r="C63" i="1"/>
  <c r="D62" i="1"/>
  <c r="F62" i="1"/>
  <c r="G62" i="1" s="1"/>
  <c r="H165" i="14" l="1"/>
  <c r="I165" i="14" s="1"/>
  <c r="L165" i="14"/>
  <c r="M165" i="14" s="1"/>
  <c r="N165" i="14" s="1"/>
  <c r="J165" i="14"/>
  <c r="O165" i="14" s="1"/>
  <c r="F165" i="14"/>
  <c r="K165" i="14" s="1"/>
  <c r="P165" i="14" s="1"/>
  <c r="E166" i="14"/>
  <c r="G166" i="14"/>
  <c r="D167" i="14"/>
  <c r="J62" i="14"/>
  <c r="O62" i="14" s="1"/>
  <c r="F62" i="14"/>
  <c r="K62" i="14" s="1"/>
  <c r="P62" i="14" s="1"/>
  <c r="L62" i="14"/>
  <c r="M62" i="14" s="1"/>
  <c r="N62" i="14" s="1"/>
  <c r="H62" i="14"/>
  <c r="I62" i="14" s="1"/>
  <c r="D64" i="14"/>
  <c r="G63" i="14"/>
  <c r="E63" i="14"/>
  <c r="J63" i="7"/>
  <c r="O63" i="7" s="1"/>
  <c r="F63" i="7"/>
  <c r="K63" i="7" s="1"/>
  <c r="P63" i="7" s="1"/>
  <c r="D65" i="7"/>
  <c r="G64" i="7"/>
  <c r="E64" i="7"/>
  <c r="H63" i="7"/>
  <c r="I63" i="7" s="1"/>
  <c r="L63" i="7"/>
  <c r="M63" i="7" s="1"/>
  <c r="N63" i="7" s="1"/>
  <c r="K62" i="1"/>
  <c r="L62" i="1" s="1"/>
  <c r="C64" i="1"/>
  <c r="D63" i="1"/>
  <c r="F63" i="1"/>
  <c r="G63" i="1" s="1"/>
  <c r="I62" i="1"/>
  <c r="N62" i="1" s="1"/>
  <c r="E62" i="1"/>
  <c r="J62" i="1" s="1"/>
  <c r="O62" i="1" s="1"/>
  <c r="L166" i="14" l="1"/>
  <c r="M166" i="14" s="1"/>
  <c r="N166" i="14" s="1"/>
  <c r="H166" i="14"/>
  <c r="I166" i="14" s="1"/>
  <c r="F166" i="14"/>
  <c r="K166" i="14" s="1"/>
  <c r="P166" i="14" s="1"/>
  <c r="J166" i="14"/>
  <c r="O166" i="14" s="1"/>
  <c r="G167" i="14"/>
  <c r="D168" i="14"/>
  <c r="E167" i="14"/>
  <c r="F63" i="14"/>
  <c r="K63" i="14" s="1"/>
  <c r="P63" i="14" s="1"/>
  <c r="J63" i="14"/>
  <c r="O63" i="14" s="1"/>
  <c r="L63" i="14"/>
  <c r="M63" i="14" s="1"/>
  <c r="N63" i="14" s="1"/>
  <c r="H63" i="14"/>
  <c r="I63" i="14" s="1"/>
  <c r="E64" i="14"/>
  <c r="D65" i="14"/>
  <c r="G64" i="14"/>
  <c r="D66" i="7"/>
  <c r="G65" i="7"/>
  <c r="E65" i="7"/>
  <c r="J64" i="7"/>
  <c r="O64" i="7" s="1"/>
  <c r="F64" i="7"/>
  <c r="K64" i="7" s="1"/>
  <c r="P64" i="7" s="1"/>
  <c r="H64" i="7"/>
  <c r="I64" i="7" s="1"/>
  <c r="L64" i="7"/>
  <c r="M64" i="7" s="1"/>
  <c r="N64" i="7" s="1"/>
  <c r="K63" i="1"/>
  <c r="L63" i="1" s="1"/>
  <c r="I63" i="1"/>
  <c r="N63" i="1" s="1"/>
  <c r="E63" i="1"/>
  <c r="J63" i="1" s="1"/>
  <c r="O63" i="1" s="1"/>
  <c r="C65" i="1"/>
  <c r="D64" i="1"/>
  <c r="F64" i="1"/>
  <c r="G64" i="1" s="1"/>
  <c r="F167" i="14" l="1"/>
  <c r="K167" i="14" s="1"/>
  <c r="P167" i="14" s="1"/>
  <c r="J167" i="14"/>
  <c r="O167" i="14" s="1"/>
  <c r="D169" i="14"/>
  <c r="E168" i="14"/>
  <c r="G168" i="14"/>
  <c r="H167" i="14"/>
  <c r="I167" i="14" s="1"/>
  <c r="L167" i="14"/>
  <c r="M167" i="14" s="1"/>
  <c r="N167" i="14" s="1"/>
  <c r="E65" i="14"/>
  <c r="D66" i="14"/>
  <c r="G65" i="14"/>
  <c r="L64" i="14"/>
  <c r="M64" i="14" s="1"/>
  <c r="N64" i="14" s="1"/>
  <c r="H64" i="14"/>
  <c r="I64" i="14" s="1"/>
  <c r="J64" i="14"/>
  <c r="O64" i="14" s="1"/>
  <c r="F64" i="14"/>
  <c r="K64" i="14" s="1"/>
  <c r="P64" i="14" s="1"/>
  <c r="J65" i="7"/>
  <c r="O65" i="7" s="1"/>
  <c r="F65" i="7"/>
  <c r="K65" i="7" s="1"/>
  <c r="P65" i="7" s="1"/>
  <c r="L65" i="7"/>
  <c r="M65" i="7" s="1"/>
  <c r="N65" i="7" s="1"/>
  <c r="H65" i="7"/>
  <c r="I65" i="7" s="1"/>
  <c r="E66" i="7"/>
  <c r="D67" i="7"/>
  <c r="G66" i="7"/>
  <c r="K64" i="1"/>
  <c r="L64" i="1" s="1"/>
  <c r="I64" i="1"/>
  <c r="N64" i="1" s="1"/>
  <c r="E64" i="1"/>
  <c r="J64" i="1" s="1"/>
  <c r="O64" i="1" s="1"/>
  <c r="C66" i="1"/>
  <c r="D65" i="1"/>
  <c r="F65" i="1"/>
  <c r="G65" i="1" s="1"/>
  <c r="J168" i="14" l="1"/>
  <c r="O168" i="14" s="1"/>
  <c r="F168" i="14"/>
  <c r="K168" i="14" s="1"/>
  <c r="P168" i="14" s="1"/>
  <c r="L168" i="14"/>
  <c r="M168" i="14" s="1"/>
  <c r="N168" i="14" s="1"/>
  <c r="H168" i="14"/>
  <c r="I168" i="14" s="1"/>
  <c r="E169" i="14"/>
  <c r="G169" i="14"/>
  <c r="D170" i="14"/>
  <c r="H65" i="14"/>
  <c r="I65" i="14" s="1"/>
  <c r="L65" i="14"/>
  <c r="M65" i="14" s="1"/>
  <c r="N65" i="14" s="1"/>
  <c r="G66" i="14"/>
  <c r="E66" i="14"/>
  <c r="D67" i="14"/>
  <c r="F65" i="14"/>
  <c r="K65" i="14" s="1"/>
  <c r="P65" i="14" s="1"/>
  <c r="J65" i="14"/>
  <c r="O65" i="14" s="1"/>
  <c r="E67" i="7"/>
  <c r="G67" i="7"/>
  <c r="D68" i="7"/>
  <c r="L66" i="7"/>
  <c r="M66" i="7" s="1"/>
  <c r="N66" i="7" s="1"/>
  <c r="H66" i="7"/>
  <c r="I66" i="7" s="1"/>
  <c r="F66" i="7"/>
  <c r="K66" i="7" s="1"/>
  <c r="P66" i="7" s="1"/>
  <c r="J66" i="7"/>
  <c r="O66" i="7" s="1"/>
  <c r="K65" i="1"/>
  <c r="L65" i="1" s="1"/>
  <c r="I65" i="1"/>
  <c r="N65" i="1" s="1"/>
  <c r="E65" i="1"/>
  <c r="J65" i="1" s="1"/>
  <c r="O65" i="1" s="1"/>
  <c r="C67" i="1"/>
  <c r="F66" i="1"/>
  <c r="G66" i="1" s="1"/>
  <c r="D66" i="1"/>
  <c r="L169" i="14" l="1"/>
  <c r="M169" i="14" s="1"/>
  <c r="N169" i="14" s="1"/>
  <c r="H169" i="14"/>
  <c r="I169" i="14" s="1"/>
  <c r="G170" i="14"/>
  <c r="D171" i="14"/>
  <c r="E170" i="14"/>
  <c r="F169" i="14"/>
  <c r="K169" i="14" s="1"/>
  <c r="P169" i="14" s="1"/>
  <c r="J169" i="14"/>
  <c r="O169" i="14" s="1"/>
  <c r="F66" i="14"/>
  <c r="K66" i="14" s="1"/>
  <c r="P66" i="14" s="1"/>
  <c r="J66" i="14"/>
  <c r="O66" i="14" s="1"/>
  <c r="G67" i="14"/>
  <c r="D68" i="14"/>
  <c r="E67" i="14"/>
  <c r="L66" i="14"/>
  <c r="M66" i="14" s="1"/>
  <c r="N66" i="14" s="1"/>
  <c r="H66" i="14"/>
  <c r="I66" i="14" s="1"/>
  <c r="G68" i="7"/>
  <c r="E68" i="7"/>
  <c r="D69" i="7"/>
  <c r="L67" i="7"/>
  <c r="M67" i="7" s="1"/>
  <c r="N67" i="7" s="1"/>
  <c r="H67" i="7"/>
  <c r="I67" i="7" s="1"/>
  <c r="F67" i="7"/>
  <c r="K67" i="7" s="1"/>
  <c r="P67" i="7" s="1"/>
  <c r="J67" i="7"/>
  <c r="O67" i="7" s="1"/>
  <c r="K66" i="1"/>
  <c r="L66" i="1" s="1"/>
  <c r="I66" i="1"/>
  <c r="N66" i="1" s="1"/>
  <c r="E66" i="1"/>
  <c r="J66" i="1" s="1"/>
  <c r="O66" i="1" s="1"/>
  <c r="C68" i="1"/>
  <c r="D67" i="1"/>
  <c r="F67" i="1"/>
  <c r="G67" i="1" s="1"/>
  <c r="J170" i="14" l="1"/>
  <c r="O170" i="14" s="1"/>
  <c r="F170" i="14"/>
  <c r="K170" i="14" s="1"/>
  <c r="P170" i="14" s="1"/>
  <c r="E171" i="14"/>
  <c r="G171" i="14"/>
  <c r="D172" i="14"/>
  <c r="H170" i="14"/>
  <c r="I170" i="14" s="1"/>
  <c r="L170" i="14"/>
  <c r="M170" i="14" s="1"/>
  <c r="N170" i="14" s="1"/>
  <c r="J67" i="14"/>
  <c r="O67" i="14" s="1"/>
  <c r="F67" i="14"/>
  <c r="K67" i="14" s="1"/>
  <c r="P67" i="14" s="1"/>
  <c r="D69" i="14"/>
  <c r="G68" i="14"/>
  <c r="E68" i="14"/>
  <c r="H67" i="14"/>
  <c r="I67" i="14" s="1"/>
  <c r="L67" i="14"/>
  <c r="M67" i="14" s="1"/>
  <c r="N67" i="14" s="1"/>
  <c r="G69" i="7"/>
  <c r="D70" i="7"/>
  <c r="E69" i="7"/>
  <c r="F68" i="7"/>
  <c r="K68" i="7" s="1"/>
  <c r="P68" i="7" s="1"/>
  <c r="J68" i="7"/>
  <c r="O68" i="7" s="1"/>
  <c r="L68" i="7"/>
  <c r="M68" i="7" s="1"/>
  <c r="N68" i="7" s="1"/>
  <c r="H68" i="7"/>
  <c r="I68" i="7" s="1"/>
  <c r="K67" i="1"/>
  <c r="L67" i="1" s="1"/>
  <c r="I67" i="1"/>
  <c r="N67" i="1" s="1"/>
  <c r="E67" i="1"/>
  <c r="J67" i="1" s="1"/>
  <c r="O67" i="1" s="1"/>
  <c r="C69" i="1"/>
  <c r="D68" i="1"/>
  <c r="F68" i="1"/>
  <c r="G68" i="1" s="1"/>
  <c r="E172" i="14" l="1"/>
  <c r="G172" i="14"/>
  <c r="D173" i="14"/>
  <c r="L171" i="14"/>
  <c r="M171" i="14" s="1"/>
  <c r="N171" i="14" s="1"/>
  <c r="H171" i="14"/>
  <c r="I171" i="14" s="1"/>
  <c r="J171" i="14"/>
  <c r="O171" i="14" s="1"/>
  <c r="F171" i="14"/>
  <c r="K171" i="14" s="1"/>
  <c r="P171" i="14" s="1"/>
  <c r="H68" i="14"/>
  <c r="I68" i="14" s="1"/>
  <c r="L68" i="14"/>
  <c r="M68" i="14" s="1"/>
  <c r="N68" i="14" s="1"/>
  <c r="F68" i="14"/>
  <c r="K68" i="14" s="1"/>
  <c r="P68" i="14" s="1"/>
  <c r="J68" i="14"/>
  <c r="O68" i="14" s="1"/>
  <c r="D70" i="14"/>
  <c r="G69" i="14"/>
  <c r="E69" i="14"/>
  <c r="F69" i="7"/>
  <c r="K69" i="7" s="1"/>
  <c r="P69" i="7" s="1"/>
  <c r="J69" i="7"/>
  <c r="O69" i="7" s="1"/>
  <c r="G70" i="7"/>
  <c r="E70" i="7"/>
  <c r="D71" i="7"/>
  <c r="H69" i="7"/>
  <c r="I69" i="7" s="1"/>
  <c r="L69" i="7"/>
  <c r="M69" i="7" s="1"/>
  <c r="N69" i="7" s="1"/>
  <c r="K68" i="1"/>
  <c r="L68" i="1" s="1"/>
  <c r="C70" i="1"/>
  <c r="D69" i="1"/>
  <c r="F69" i="1"/>
  <c r="G69" i="1" s="1"/>
  <c r="I68" i="1"/>
  <c r="N68" i="1" s="1"/>
  <c r="E68" i="1"/>
  <c r="J68" i="1" s="1"/>
  <c r="O68" i="1" s="1"/>
  <c r="D174" i="14" l="1"/>
  <c r="E173" i="14"/>
  <c r="G173" i="14"/>
  <c r="H172" i="14"/>
  <c r="I172" i="14" s="1"/>
  <c r="L172" i="14"/>
  <c r="M172" i="14" s="1"/>
  <c r="N172" i="14" s="1"/>
  <c r="F172" i="14"/>
  <c r="K172" i="14" s="1"/>
  <c r="P172" i="14" s="1"/>
  <c r="J172" i="14"/>
  <c r="O172" i="14" s="1"/>
  <c r="D71" i="14"/>
  <c r="G70" i="14"/>
  <c r="E70" i="14"/>
  <c r="J69" i="14"/>
  <c r="O69" i="14" s="1"/>
  <c r="F69" i="14"/>
  <c r="K69" i="14" s="1"/>
  <c r="P69" i="14" s="1"/>
  <c r="L69" i="14"/>
  <c r="M69" i="14" s="1"/>
  <c r="N69" i="14" s="1"/>
  <c r="H69" i="14"/>
  <c r="I69" i="14" s="1"/>
  <c r="E71" i="7"/>
  <c r="G71" i="7"/>
  <c r="D72" i="7"/>
  <c r="J70" i="7"/>
  <c r="O70" i="7" s="1"/>
  <c r="F70" i="7"/>
  <c r="K70" i="7" s="1"/>
  <c r="P70" i="7" s="1"/>
  <c r="H70" i="7"/>
  <c r="I70" i="7" s="1"/>
  <c r="L70" i="7"/>
  <c r="M70" i="7" s="1"/>
  <c r="N70" i="7" s="1"/>
  <c r="K69" i="1"/>
  <c r="L69" i="1" s="1"/>
  <c r="I69" i="1"/>
  <c r="N69" i="1" s="1"/>
  <c r="E69" i="1"/>
  <c r="J69" i="1" s="1"/>
  <c r="O69" i="1" s="1"/>
  <c r="C71" i="1"/>
  <c r="D70" i="1"/>
  <c r="F70" i="1"/>
  <c r="G70" i="1" s="1"/>
  <c r="J173" i="14" l="1"/>
  <c r="O173" i="14" s="1"/>
  <c r="F173" i="14"/>
  <c r="K173" i="14" s="1"/>
  <c r="P173" i="14" s="1"/>
  <c r="H173" i="14"/>
  <c r="I173" i="14" s="1"/>
  <c r="L173" i="14"/>
  <c r="M173" i="14" s="1"/>
  <c r="N173" i="14" s="1"/>
  <c r="E174" i="14"/>
  <c r="G174" i="14"/>
  <c r="D175" i="14"/>
  <c r="J70" i="14"/>
  <c r="O70" i="14" s="1"/>
  <c r="F70" i="14"/>
  <c r="K70" i="14" s="1"/>
  <c r="P70" i="14" s="1"/>
  <c r="H70" i="14"/>
  <c r="I70" i="14" s="1"/>
  <c r="L70" i="14"/>
  <c r="M70" i="14" s="1"/>
  <c r="N70" i="14" s="1"/>
  <c r="D72" i="14"/>
  <c r="E71" i="14"/>
  <c r="G71" i="14"/>
  <c r="D73" i="7"/>
  <c r="G72" i="7"/>
  <c r="E72" i="7"/>
  <c r="H71" i="7"/>
  <c r="I71" i="7" s="1"/>
  <c r="L71" i="7"/>
  <c r="M71" i="7" s="1"/>
  <c r="N71" i="7" s="1"/>
  <c r="J71" i="7"/>
  <c r="O71" i="7" s="1"/>
  <c r="F71" i="7"/>
  <c r="K71" i="7" s="1"/>
  <c r="P71" i="7" s="1"/>
  <c r="K70" i="1"/>
  <c r="L70" i="1" s="1"/>
  <c r="I70" i="1"/>
  <c r="N70" i="1" s="1"/>
  <c r="E70" i="1"/>
  <c r="J70" i="1" s="1"/>
  <c r="O70" i="1" s="1"/>
  <c r="C72" i="1"/>
  <c r="F71" i="1"/>
  <c r="G71" i="1" s="1"/>
  <c r="D71" i="1"/>
  <c r="L174" i="14" l="1"/>
  <c r="M174" i="14" s="1"/>
  <c r="N174" i="14" s="1"/>
  <c r="H174" i="14"/>
  <c r="I174" i="14" s="1"/>
  <c r="G175" i="14"/>
  <c r="D176" i="14"/>
  <c r="E175" i="14"/>
  <c r="F174" i="14"/>
  <c r="K174" i="14" s="1"/>
  <c r="P174" i="14" s="1"/>
  <c r="J174" i="14"/>
  <c r="O174" i="14" s="1"/>
  <c r="F71" i="14"/>
  <c r="K71" i="14" s="1"/>
  <c r="P71" i="14" s="1"/>
  <c r="J71" i="14"/>
  <c r="O71" i="14" s="1"/>
  <c r="L71" i="14"/>
  <c r="M71" i="14" s="1"/>
  <c r="N71" i="14" s="1"/>
  <c r="H71" i="14"/>
  <c r="I71" i="14" s="1"/>
  <c r="E72" i="14"/>
  <c r="D73" i="14"/>
  <c r="G72" i="14"/>
  <c r="J72" i="7"/>
  <c r="O72" i="7" s="1"/>
  <c r="F72" i="7"/>
  <c r="K72" i="7" s="1"/>
  <c r="P72" i="7" s="1"/>
  <c r="L72" i="7"/>
  <c r="M72" i="7" s="1"/>
  <c r="N72" i="7" s="1"/>
  <c r="H72" i="7"/>
  <c r="I72" i="7" s="1"/>
  <c r="D74" i="7"/>
  <c r="G73" i="7"/>
  <c r="E73" i="7"/>
  <c r="K71" i="1"/>
  <c r="L71" i="1" s="1"/>
  <c r="C73" i="1"/>
  <c r="D72" i="1"/>
  <c r="F72" i="1"/>
  <c r="G72" i="1" s="1"/>
  <c r="I71" i="1"/>
  <c r="N71" i="1" s="1"/>
  <c r="E71" i="1"/>
  <c r="J71" i="1" s="1"/>
  <c r="O71" i="1" s="1"/>
  <c r="F175" i="14" l="1"/>
  <c r="K175" i="14" s="1"/>
  <c r="P175" i="14" s="1"/>
  <c r="J175" i="14"/>
  <c r="O175" i="14" s="1"/>
  <c r="H175" i="14"/>
  <c r="I175" i="14" s="1"/>
  <c r="L175" i="14"/>
  <c r="M175" i="14" s="1"/>
  <c r="N175" i="14" s="1"/>
  <c r="D177" i="14"/>
  <c r="E176" i="14"/>
  <c r="G176" i="14"/>
  <c r="E73" i="14"/>
  <c r="G73" i="14"/>
  <c r="D74" i="14"/>
  <c r="L72" i="14"/>
  <c r="M72" i="14" s="1"/>
  <c r="N72" i="14" s="1"/>
  <c r="H72" i="14"/>
  <c r="I72" i="14" s="1"/>
  <c r="J72" i="14"/>
  <c r="O72" i="14" s="1"/>
  <c r="F72" i="14"/>
  <c r="K72" i="14" s="1"/>
  <c r="P72" i="14" s="1"/>
  <c r="L73" i="7"/>
  <c r="M73" i="7" s="1"/>
  <c r="N73" i="7" s="1"/>
  <c r="H73" i="7"/>
  <c r="I73" i="7" s="1"/>
  <c r="J73" i="7"/>
  <c r="O73" i="7" s="1"/>
  <c r="F73" i="7"/>
  <c r="K73" i="7" s="1"/>
  <c r="P73" i="7" s="1"/>
  <c r="E74" i="7"/>
  <c r="D75" i="7"/>
  <c r="G74" i="7"/>
  <c r="K72" i="1"/>
  <c r="L72" i="1" s="1"/>
  <c r="C74" i="1"/>
  <c r="D73" i="1"/>
  <c r="F73" i="1"/>
  <c r="G73" i="1" s="1"/>
  <c r="I72" i="1"/>
  <c r="N72" i="1" s="1"/>
  <c r="E72" i="1"/>
  <c r="J72" i="1" s="1"/>
  <c r="O72" i="1" s="1"/>
  <c r="L176" i="14" l="1"/>
  <c r="M176" i="14" s="1"/>
  <c r="N176" i="14" s="1"/>
  <c r="H176" i="14"/>
  <c r="I176" i="14" s="1"/>
  <c r="E177" i="14"/>
  <c r="G177" i="14"/>
  <c r="D178" i="14"/>
  <c r="J176" i="14"/>
  <c r="O176" i="14" s="1"/>
  <c r="F176" i="14"/>
  <c r="K176" i="14" s="1"/>
  <c r="P176" i="14" s="1"/>
  <c r="H73" i="14"/>
  <c r="I73" i="14" s="1"/>
  <c r="L73" i="14"/>
  <c r="M73" i="14" s="1"/>
  <c r="N73" i="14" s="1"/>
  <c r="G74" i="14"/>
  <c r="E74" i="14"/>
  <c r="D75" i="14"/>
  <c r="F73" i="14"/>
  <c r="K73" i="14" s="1"/>
  <c r="P73" i="14" s="1"/>
  <c r="J73" i="14"/>
  <c r="O73" i="14" s="1"/>
  <c r="E75" i="7"/>
  <c r="D76" i="7"/>
  <c r="G75" i="7"/>
  <c r="L74" i="7"/>
  <c r="M74" i="7" s="1"/>
  <c r="N74" i="7" s="1"/>
  <c r="H74" i="7"/>
  <c r="I74" i="7" s="1"/>
  <c r="J74" i="7"/>
  <c r="O74" i="7" s="1"/>
  <c r="F74" i="7"/>
  <c r="K74" i="7" s="1"/>
  <c r="P74" i="7" s="1"/>
  <c r="K73" i="1"/>
  <c r="L73" i="1" s="1"/>
  <c r="C75" i="1"/>
  <c r="D74" i="1"/>
  <c r="F74" i="1"/>
  <c r="G74" i="1" s="1"/>
  <c r="I73" i="1"/>
  <c r="N73" i="1" s="1"/>
  <c r="E73" i="1"/>
  <c r="J73" i="1" s="1"/>
  <c r="O73" i="1" s="1"/>
  <c r="L177" i="14" l="1"/>
  <c r="M177" i="14" s="1"/>
  <c r="N177" i="14" s="1"/>
  <c r="H177" i="14"/>
  <c r="I177" i="14" s="1"/>
  <c r="G178" i="14"/>
  <c r="D179" i="14"/>
  <c r="E178" i="14"/>
  <c r="F177" i="14"/>
  <c r="K177" i="14" s="1"/>
  <c r="P177" i="14" s="1"/>
  <c r="J177" i="14"/>
  <c r="O177" i="14" s="1"/>
  <c r="G75" i="14"/>
  <c r="D76" i="14"/>
  <c r="E75" i="14"/>
  <c r="F74" i="14"/>
  <c r="K74" i="14" s="1"/>
  <c r="P74" i="14" s="1"/>
  <c r="J74" i="14"/>
  <c r="O74" i="14" s="1"/>
  <c r="L74" i="14"/>
  <c r="M74" i="14" s="1"/>
  <c r="N74" i="14" s="1"/>
  <c r="H74" i="14"/>
  <c r="I74" i="14" s="1"/>
  <c r="L75" i="7"/>
  <c r="M75" i="7" s="1"/>
  <c r="N75" i="7" s="1"/>
  <c r="H75" i="7"/>
  <c r="I75" i="7" s="1"/>
  <c r="G76" i="7"/>
  <c r="E76" i="7"/>
  <c r="D77" i="7"/>
  <c r="F75" i="7"/>
  <c r="K75" i="7" s="1"/>
  <c r="P75" i="7" s="1"/>
  <c r="J75" i="7"/>
  <c r="O75" i="7" s="1"/>
  <c r="K74" i="1"/>
  <c r="L74" i="1" s="1"/>
  <c r="C76" i="1"/>
  <c r="D75" i="1"/>
  <c r="F75" i="1"/>
  <c r="G75" i="1" s="1"/>
  <c r="I74" i="1"/>
  <c r="N74" i="1" s="1"/>
  <c r="E74" i="1"/>
  <c r="J74" i="1" s="1"/>
  <c r="O74" i="1" s="1"/>
  <c r="J178" i="14" l="1"/>
  <c r="O178" i="14" s="1"/>
  <c r="F178" i="14"/>
  <c r="K178" i="14" s="1"/>
  <c r="P178" i="14" s="1"/>
  <c r="E179" i="14"/>
  <c r="G179" i="14"/>
  <c r="D180" i="14"/>
  <c r="H178" i="14"/>
  <c r="I178" i="14" s="1"/>
  <c r="L178" i="14"/>
  <c r="M178" i="14" s="1"/>
  <c r="N178" i="14" s="1"/>
  <c r="J75" i="14"/>
  <c r="O75" i="14" s="1"/>
  <c r="F75" i="14"/>
  <c r="K75" i="14" s="1"/>
  <c r="P75" i="14" s="1"/>
  <c r="E76" i="14"/>
  <c r="G76" i="14"/>
  <c r="D77" i="14"/>
  <c r="H75" i="14"/>
  <c r="I75" i="14" s="1"/>
  <c r="L75" i="14"/>
  <c r="M75" i="14" s="1"/>
  <c r="N75" i="14" s="1"/>
  <c r="G77" i="7"/>
  <c r="D78" i="7"/>
  <c r="E77" i="7"/>
  <c r="F76" i="7"/>
  <c r="K76" i="7" s="1"/>
  <c r="P76" i="7" s="1"/>
  <c r="J76" i="7"/>
  <c r="O76" i="7" s="1"/>
  <c r="L76" i="7"/>
  <c r="M76" i="7" s="1"/>
  <c r="N76" i="7" s="1"/>
  <c r="H76" i="7"/>
  <c r="I76" i="7" s="1"/>
  <c r="K75" i="1"/>
  <c r="L75" i="1" s="1"/>
  <c r="C77" i="1"/>
  <c r="D76" i="1"/>
  <c r="F76" i="1"/>
  <c r="G76" i="1" s="1"/>
  <c r="I75" i="1"/>
  <c r="N75" i="1" s="1"/>
  <c r="E75" i="1"/>
  <c r="J75" i="1" s="1"/>
  <c r="O75" i="1" s="1"/>
  <c r="E180" i="14" l="1"/>
  <c r="G180" i="14"/>
  <c r="D181" i="14"/>
  <c r="L179" i="14"/>
  <c r="M179" i="14" s="1"/>
  <c r="N179" i="14" s="1"/>
  <c r="H179" i="14"/>
  <c r="I179" i="14" s="1"/>
  <c r="J179" i="14"/>
  <c r="O179" i="14" s="1"/>
  <c r="F179" i="14"/>
  <c r="K179" i="14" s="1"/>
  <c r="P179" i="14" s="1"/>
  <c r="H76" i="14"/>
  <c r="I76" i="14" s="1"/>
  <c r="L76" i="14"/>
  <c r="M76" i="14" s="1"/>
  <c r="N76" i="14" s="1"/>
  <c r="D78" i="14"/>
  <c r="G77" i="14"/>
  <c r="E77" i="14"/>
  <c r="J76" i="14"/>
  <c r="O76" i="14" s="1"/>
  <c r="F76" i="14"/>
  <c r="K76" i="14" s="1"/>
  <c r="P76" i="14" s="1"/>
  <c r="F77" i="7"/>
  <c r="K77" i="7" s="1"/>
  <c r="P77" i="7" s="1"/>
  <c r="J77" i="7"/>
  <c r="O77" i="7" s="1"/>
  <c r="G78" i="7"/>
  <c r="E78" i="7"/>
  <c r="D79" i="7"/>
  <c r="H77" i="7"/>
  <c r="I77" i="7" s="1"/>
  <c r="L77" i="7"/>
  <c r="M77" i="7" s="1"/>
  <c r="N77" i="7" s="1"/>
  <c r="K76" i="1"/>
  <c r="L76" i="1" s="1"/>
  <c r="C78" i="1"/>
  <c r="D77" i="1"/>
  <c r="F77" i="1"/>
  <c r="G77" i="1" s="1"/>
  <c r="I76" i="1"/>
  <c r="N76" i="1" s="1"/>
  <c r="E76" i="1"/>
  <c r="J76" i="1" s="1"/>
  <c r="O76" i="1" s="1"/>
  <c r="D182" i="14" l="1"/>
  <c r="E181" i="14"/>
  <c r="G181" i="14"/>
  <c r="H180" i="14"/>
  <c r="I180" i="14" s="1"/>
  <c r="L180" i="14"/>
  <c r="M180" i="14" s="1"/>
  <c r="N180" i="14" s="1"/>
  <c r="F180" i="14"/>
  <c r="K180" i="14" s="1"/>
  <c r="P180" i="14" s="1"/>
  <c r="J180" i="14"/>
  <c r="O180" i="14" s="1"/>
  <c r="J77" i="14"/>
  <c r="O77" i="14" s="1"/>
  <c r="F77" i="14"/>
  <c r="K77" i="14" s="1"/>
  <c r="P77" i="14" s="1"/>
  <c r="L77" i="14"/>
  <c r="M77" i="14" s="1"/>
  <c r="N77" i="14" s="1"/>
  <c r="H77" i="14"/>
  <c r="I77" i="14" s="1"/>
  <c r="D79" i="14"/>
  <c r="G78" i="14"/>
  <c r="E78" i="14"/>
  <c r="E79" i="7"/>
  <c r="D80" i="7"/>
  <c r="G79" i="7"/>
  <c r="F78" i="7"/>
  <c r="K78" i="7" s="1"/>
  <c r="P78" i="7" s="1"/>
  <c r="J78" i="7"/>
  <c r="O78" i="7" s="1"/>
  <c r="H78" i="7"/>
  <c r="I78" i="7" s="1"/>
  <c r="L78" i="7"/>
  <c r="M78" i="7" s="1"/>
  <c r="N78" i="7" s="1"/>
  <c r="K77" i="1"/>
  <c r="L77" i="1" s="1"/>
  <c r="I77" i="1"/>
  <c r="N77" i="1" s="1"/>
  <c r="E77" i="1"/>
  <c r="J77" i="1" s="1"/>
  <c r="O77" i="1" s="1"/>
  <c r="C79" i="1"/>
  <c r="D78" i="1"/>
  <c r="F78" i="1"/>
  <c r="G78" i="1" s="1"/>
  <c r="H181" i="14" l="1"/>
  <c r="I181" i="14" s="1"/>
  <c r="L181" i="14"/>
  <c r="M181" i="14" s="1"/>
  <c r="N181" i="14" s="1"/>
  <c r="J181" i="14"/>
  <c r="O181" i="14" s="1"/>
  <c r="F181" i="14"/>
  <c r="K181" i="14" s="1"/>
  <c r="P181" i="14" s="1"/>
  <c r="E182" i="14"/>
  <c r="G182" i="14"/>
  <c r="D183" i="14"/>
  <c r="J78" i="14"/>
  <c r="O78" i="14" s="1"/>
  <c r="F78" i="14"/>
  <c r="K78" i="14" s="1"/>
  <c r="P78" i="14" s="1"/>
  <c r="L78" i="14"/>
  <c r="M78" i="14" s="1"/>
  <c r="N78" i="14" s="1"/>
  <c r="H78" i="14"/>
  <c r="I78" i="14" s="1"/>
  <c r="D80" i="14"/>
  <c r="G79" i="14"/>
  <c r="E79" i="14"/>
  <c r="H79" i="7"/>
  <c r="I79" i="7" s="1"/>
  <c r="L79" i="7"/>
  <c r="M79" i="7" s="1"/>
  <c r="N79" i="7" s="1"/>
  <c r="D81" i="7"/>
  <c r="G80" i="7"/>
  <c r="E80" i="7"/>
  <c r="J79" i="7"/>
  <c r="O79" i="7" s="1"/>
  <c r="F79" i="7"/>
  <c r="K79" i="7" s="1"/>
  <c r="P79" i="7" s="1"/>
  <c r="K78" i="1"/>
  <c r="L78" i="1" s="1"/>
  <c r="I78" i="1"/>
  <c r="N78" i="1" s="1"/>
  <c r="E78" i="1"/>
  <c r="J78" i="1" s="1"/>
  <c r="O78" i="1" s="1"/>
  <c r="C80" i="1"/>
  <c r="D79" i="1"/>
  <c r="F79" i="1"/>
  <c r="G79" i="1" s="1"/>
  <c r="G183" i="14" l="1"/>
  <c r="D184" i="14"/>
  <c r="E183" i="14"/>
  <c r="L182" i="14"/>
  <c r="M182" i="14" s="1"/>
  <c r="N182" i="14" s="1"/>
  <c r="H182" i="14"/>
  <c r="I182" i="14" s="1"/>
  <c r="F182" i="14"/>
  <c r="K182" i="14" s="1"/>
  <c r="P182" i="14" s="1"/>
  <c r="J182" i="14"/>
  <c r="O182" i="14" s="1"/>
  <c r="E80" i="14"/>
  <c r="D81" i="14"/>
  <c r="G80" i="14"/>
  <c r="J79" i="14"/>
  <c r="O79" i="14" s="1"/>
  <c r="F79" i="14"/>
  <c r="K79" i="14" s="1"/>
  <c r="P79" i="14" s="1"/>
  <c r="L79" i="14"/>
  <c r="M79" i="14" s="1"/>
  <c r="N79" i="14" s="1"/>
  <c r="H79" i="14"/>
  <c r="I79" i="14" s="1"/>
  <c r="J80" i="7"/>
  <c r="O80" i="7" s="1"/>
  <c r="F80" i="7"/>
  <c r="K80" i="7" s="1"/>
  <c r="P80" i="7" s="1"/>
  <c r="H80" i="7"/>
  <c r="I80" i="7" s="1"/>
  <c r="L80" i="7"/>
  <c r="M80" i="7" s="1"/>
  <c r="N80" i="7" s="1"/>
  <c r="D82" i="7"/>
  <c r="G81" i="7"/>
  <c r="E81" i="7"/>
  <c r="K79" i="1"/>
  <c r="L79" i="1" s="1"/>
  <c r="I79" i="1"/>
  <c r="N79" i="1" s="1"/>
  <c r="E79" i="1"/>
  <c r="J79" i="1" s="1"/>
  <c r="O79" i="1" s="1"/>
  <c r="C81" i="1"/>
  <c r="D80" i="1"/>
  <c r="F80" i="1"/>
  <c r="G80" i="1" s="1"/>
  <c r="F183" i="14" l="1"/>
  <c r="K183" i="14" s="1"/>
  <c r="P183" i="14" s="1"/>
  <c r="J183" i="14"/>
  <c r="O183" i="14" s="1"/>
  <c r="D185" i="14"/>
  <c r="E184" i="14"/>
  <c r="G184" i="14"/>
  <c r="H183" i="14"/>
  <c r="I183" i="14" s="1"/>
  <c r="L183" i="14"/>
  <c r="M183" i="14" s="1"/>
  <c r="N183" i="14" s="1"/>
  <c r="L80" i="14"/>
  <c r="M80" i="14" s="1"/>
  <c r="N80" i="14" s="1"/>
  <c r="H80" i="14"/>
  <c r="I80" i="14" s="1"/>
  <c r="E81" i="14"/>
  <c r="D82" i="14"/>
  <c r="G81" i="14"/>
  <c r="F80" i="14"/>
  <c r="K80" i="14" s="1"/>
  <c r="P80" i="14" s="1"/>
  <c r="J80" i="14"/>
  <c r="O80" i="14" s="1"/>
  <c r="J81" i="7"/>
  <c r="O81" i="7" s="1"/>
  <c r="F81" i="7"/>
  <c r="K81" i="7" s="1"/>
  <c r="P81" i="7" s="1"/>
  <c r="L81" i="7"/>
  <c r="M81" i="7" s="1"/>
  <c r="N81" i="7" s="1"/>
  <c r="H81" i="7"/>
  <c r="I81" i="7" s="1"/>
  <c r="E82" i="7"/>
  <c r="D83" i="7"/>
  <c r="G82" i="7"/>
  <c r="K80" i="1"/>
  <c r="L80" i="1" s="1"/>
  <c r="I80" i="1"/>
  <c r="N80" i="1" s="1"/>
  <c r="E80" i="1"/>
  <c r="J80" i="1" s="1"/>
  <c r="O80" i="1" s="1"/>
  <c r="C82" i="1"/>
  <c r="D81" i="1"/>
  <c r="F81" i="1"/>
  <c r="G81" i="1" s="1"/>
  <c r="L184" i="14" l="1"/>
  <c r="M184" i="14" s="1"/>
  <c r="N184" i="14" s="1"/>
  <c r="H184" i="14"/>
  <c r="I184" i="14" s="1"/>
  <c r="J184" i="14"/>
  <c r="O184" i="14" s="1"/>
  <c r="F184" i="14"/>
  <c r="K184" i="14" s="1"/>
  <c r="P184" i="14" s="1"/>
  <c r="E185" i="14"/>
  <c r="G185" i="14"/>
  <c r="D186" i="14"/>
  <c r="G82" i="14"/>
  <c r="D83" i="14"/>
  <c r="E82" i="14"/>
  <c r="L81" i="14"/>
  <c r="M81" i="14" s="1"/>
  <c r="N81" i="14" s="1"/>
  <c r="H81" i="14"/>
  <c r="I81" i="14" s="1"/>
  <c r="F81" i="14"/>
  <c r="K81" i="14" s="1"/>
  <c r="P81" i="14" s="1"/>
  <c r="J81" i="14"/>
  <c r="O81" i="14" s="1"/>
  <c r="L82" i="7"/>
  <c r="M82" i="7" s="1"/>
  <c r="N82" i="7" s="1"/>
  <c r="H82" i="7"/>
  <c r="I82" i="7" s="1"/>
  <c r="E83" i="7"/>
  <c r="G83" i="7"/>
  <c r="D84" i="7"/>
  <c r="J82" i="7"/>
  <c r="O82" i="7" s="1"/>
  <c r="F82" i="7"/>
  <c r="K82" i="7" s="1"/>
  <c r="P82" i="7" s="1"/>
  <c r="K81" i="1"/>
  <c r="L81" i="1" s="1"/>
  <c r="I81" i="1"/>
  <c r="N81" i="1" s="1"/>
  <c r="E81" i="1"/>
  <c r="J81" i="1" s="1"/>
  <c r="O81" i="1" s="1"/>
  <c r="C83" i="1"/>
  <c r="F82" i="1"/>
  <c r="G82" i="1" s="1"/>
  <c r="D82" i="1"/>
  <c r="L185" i="14" l="1"/>
  <c r="M185" i="14" s="1"/>
  <c r="N185" i="14" s="1"/>
  <c r="H185" i="14"/>
  <c r="I185" i="14" s="1"/>
  <c r="G186" i="14"/>
  <c r="D187" i="14"/>
  <c r="E186" i="14"/>
  <c r="F185" i="14"/>
  <c r="K185" i="14" s="1"/>
  <c r="P185" i="14" s="1"/>
  <c r="J185" i="14"/>
  <c r="O185" i="14" s="1"/>
  <c r="F82" i="14"/>
  <c r="K82" i="14" s="1"/>
  <c r="P82" i="14" s="1"/>
  <c r="J82" i="14"/>
  <c r="O82" i="14" s="1"/>
  <c r="G83" i="14"/>
  <c r="E83" i="14"/>
  <c r="D84" i="14"/>
  <c r="H82" i="14"/>
  <c r="I82" i="14" s="1"/>
  <c r="L82" i="14"/>
  <c r="M82" i="14" s="1"/>
  <c r="N82" i="14" s="1"/>
  <c r="G84" i="7"/>
  <c r="E84" i="7"/>
  <c r="D85" i="7"/>
  <c r="L83" i="7"/>
  <c r="M83" i="7" s="1"/>
  <c r="N83" i="7" s="1"/>
  <c r="H83" i="7"/>
  <c r="I83" i="7" s="1"/>
  <c r="F83" i="7"/>
  <c r="K83" i="7" s="1"/>
  <c r="P83" i="7" s="1"/>
  <c r="J83" i="7"/>
  <c r="O83" i="7" s="1"/>
  <c r="K82" i="1"/>
  <c r="L82" i="1" s="1"/>
  <c r="I82" i="1"/>
  <c r="N82" i="1" s="1"/>
  <c r="E82" i="1"/>
  <c r="J82" i="1" s="1"/>
  <c r="O82" i="1" s="1"/>
  <c r="C84" i="1"/>
  <c r="D83" i="1"/>
  <c r="F83" i="1"/>
  <c r="G83" i="1" s="1"/>
  <c r="E187" i="14" l="1"/>
  <c r="D188" i="14"/>
  <c r="G187" i="14"/>
  <c r="J186" i="14"/>
  <c r="O186" i="14" s="1"/>
  <c r="F186" i="14"/>
  <c r="K186" i="14" s="1"/>
  <c r="P186" i="14" s="1"/>
  <c r="H186" i="14"/>
  <c r="I186" i="14" s="1"/>
  <c r="L186" i="14"/>
  <c r="M186" i="14" s="1"/>
  <c r="N186" i="14" s="1"/>
  <c r="G84" i="14"/>
  <c r="E84" i="14"/>
  <c r="D85" i="14"/>
  <c r="F83" i="14"/>
  <c r="K83" i="14" s="1"/>
  <c r="P83" i="14" s="1"/>
  <c r="J83" i="14"/>
  <c r="O83" i="14" s="1"/>
  <c r="H83" i="14"/>
  <c r="I83" i="14" s="1"/>
  <c r="L83" i="14"/>
  <c r="M83" i="14" s="1"/>
  <c r="N83" i="14" s="1"/>
  <c r="G85" i="7"/>
  <c r="D86" i="7"/>
  <c r="E85" i="7"/>
  <c r="F84" i="7"/>
  <c r="K84" i="7" s="1"/>
  <c r="P84" i="7" s="1"/>
  <c r="J84" i="7"/>
  <c r="O84" i="7" s="1"/>
  <c r="L84" i="7"/>
  <c r="M84" i="7" s="1"/>
  <c r="N84" i="7" s="1"/>
  <c r="H84" i="7"/>
  <c r="I84" i="7" s="1"/>
  <c r="K83" i="1"/>
  <c r="L83" i="1" s="1"/>
  <c r="C85" i="1"/>
  <c r="D84" i="1"/>
  <c r="F84" i="1"/>
  <c r="G84" i="1" s="1"/>
  <c r="I83" i="1"/>
  <c r="N83" i="1" s="1"/>
  <c r="E83" i="1"/>
  <c r="J83" i="1" s="1"/>
  <c r="O83" i="1" s="1"/>
  <c r="E188" i="14" l="1"/>
  <c r="G188" i="14"/>
  <c r="D189" i="14"/>
  <c r="L187" i="14"/>
  <c r="M187" i="14" s="1"/>
  <c r="N187" i="14" s="1"/>
  <c r="H187" i="14"/>
  <c r="I187" i="14" s="1"/>
  <c r="J187" i="14"/>
  <c r="O187" i="14" s="1"/>
  <c r="F187" i="14"/>
  <c r="K187" i="14" s="1"/>
  <c r="P187" i="14" s="1"/>
  <c r="D86" i="14"/>
  <c r="G85" i="14"/>
  <c r="E85" i="14"/>
  <c r="J84" i="14"/>
  <c r="O84" i="14" s="1"/>
  <c r="F84" i="14"/>
  <c r="K84" i="14" s="1"/>
  <c r="P84" i="14" s="1"/>
  <c r="H84" i="14"/>
  <c r="I84" i="14" s="1"/>
  <c r="L84" i="14"/>
  <c r="M84" i="14" s="1"/>
  <c r="N84" i="14" s="1"/>
  <c r="F85" i="7"/>
  <c r="K85" i="7" s="1"/>
  <c r="P85" i="7" s="1"/>
  <c r="J85" i="7"/>
  <c r="O85" i="7" s="1"/>
  <c r="G86" i="7"/>
  <c r="E86" i="7"/>
  <c r="D87" i="7"/>
  <c r="H85" i="7"/>
  <c r="I85" i="7" s="1"/>
  <c r="L85" i="7"/>
  <c r="M85" i="7" s="1"/>
  <c r="N85" i="7" s="1"/>
  <c r="K84" i="1"/>
  <c r="L84" i="1" s="1"/>
  <c r="I84" i="1"/>
  <c r="N84" i="1" s="1"/>
  <c r="E84" i="1"/>
  <c r="J84" i="1" s="1"/>
  <c r="O84" i="1" s="1"/>
  <c r="C86" i="1"/>
  <c r="D85" i="1"/>
  <c r="F85" i="1"/>
  <c r="G85" i="1" s="1"/>
  <c r="D190" i="14" l="1"/>
  <c r="G189" i="14"/>
  <c r="E189" i="14"/>
  <c r="H188" i="14"/>
  <c r="I188" i="14" s="1"/>
  <c r="L188" i="14"/>
  <c r="M188" i="14" s="1"/>
  <c r="N188" i="14" s="1"/>
  <c r="F188" i="14"/>
  <c r="K188" i="14" s="1"/>
  <c r="P188" i="14" s="1"/>
  <c r="J188" i="14"/>
  <c r="O188" i="14" s="1"/>
  <c r="J85" i="14"/>
  <c r="O85" i="14" s="1"/>
  <c r="F85" i="14"/>
  <c r="K85" i="14" s="1"/>
  <c r="P85" i="14" s="1"/>
  <c r="H85" i="14"/>
  <c r="I85" i="14" s="1"/>
  <c r="L85" i="14"/>
  <c r="M85" i="14" s="1"/>
  <c r="N85" i="14" s="1"/>
  <c r="D87" i="14"/>
  <c r="E86" i="14"/>
  <c r="G86" i="14"/>
  <c r="E87" i="7"/>
  <c r="G87" i="7"/>
  <c r="D88" i="7"/>
  <c r="H86" i="7"/>
  <c r="I86" i="7" s="1"/>
  <c r="L86" i="7"/>
  <c r="M86" i="7" s="1"/>
  <c r="N86" i="7" s="1"/>
  <c r="J86" i="7"/>
  <c r="O86" i="7" s="1"/>
  <c r="F86" i="7"/>
  <c r="K86" i="7" s="1"/>
  <c r="P86" i="7" s="1"/>
  <c r="K85" i="1"/>
  <c r="L85" i="1" s="1"/>
  <c r="I85" i="1"/>
  <c r="N85" i="1" s="1"/>
  <c r="E85" i="1"/>
  <c r="J85" i="1" s="1"/>
  <c r="O85" i="1" s="1"/>
  <c r="C87" i="1"/>
  <c r="D86" i="1"/>
  <c r="F86" i="1"/>
  <c r="G86" i="1" s="1"/>
  <c r="H189" i="14" l="1"/>
  <c r="I189" i="14" s="1"/>
  <c r="L189" i="14"/>
  <c r="M189" i="14" s="1"/>
  <c r="N189" i="14" s="1"/>
  <c r="J189" i="14"/>
  <c r="O189" i="14" s="1"/>
  <c r="F189" i="14"/>
  <c r="K189" i="14" s="1"/>
  <c r="P189" i="14" s="1"/>
  <c r="E190" i="14"/>
  <c r="G190" i="14"/>
  <c r="D191" i="14"/>
  <c r="J86" i="14"/>
  <c r="O86" i="14" s="1"/>
  <c r="F86" i="14"/>
  <c r="K86" i="14" s="1"/>
  <c r="P86" i="14" s="1"/>
  <c r="L86" i="14"/>
  <c r="M86" i="14" s="1"/>
  <c r="N86" i="14" s="1"/>
  <c r="H86" i="14"/>
  <c r="I86" i="14" s="1"/>
  <c r="D88" i="14"/>
  <c r="G87" i="14"/>
  <c r="E87" i="14"/>
  <c r="H87" i="7"/>
  <c r="I87" i="7" s="1"/>
  <c r="L87" i="7"/>
  <c r="M87" i="7" s="1"/>
  <c r="N87" i="7" s="1"/>
  <c r="D89" i="7"/>
  <c r="G88" i="7"/>
  <c r="E88" i="7"/>
  <c r="J87" i="7"/>
  <c r="O87" i="7" s="1"/>
  <c r="F87" i="7"/>
  <c r="K87" i="7" s="1"/>
  <c r="P87" i="7" s="1"/>
  <c r="K86" i="1"/>
  <c r="L86" i="1" s="1"/>
  <c r="I86" i="1"/>
  <c r="N86" i="1" s="1"/>
  <c r="E86" i="1"/>
  <c r="J86" i="1" s="1"/>
  <c r="O86" i="1" s="1"/>
  <c r="C88" i="1"/>
  <c r="F87" i="1"/>
  <c r="G87" i="1" s="1"/>
  <c r="D87" i="1"/>
  <c r="L190" i="14" l="1"/>
  <c r="M190" i="14" s="1"/>
  <c r="N190" i="14" s="1"/>
  <c r="H190" i="14"/>
  <c r="I190" i="14" s="1"/>
  <c r="G191" i="14"/>
  <c r="D192" i="14"/>
  <c r="E191" i="14"/>
  <c r="F190" i="14"/>
  <c r="K190" i="14" s="1"/>
  <c r="P190" i="14" s="1"/>
  <c r="J190" i="14"/>
  <c r="O190" i="14" s="1"/>
  <c r="J87" i="14"/>
  <c r="O87" i="14" s="1"/>
  <c r="F87" i="14"/>
  <c r="K87" i="14" s="1"/>
  <c r="P87" i="14" s="1"/>
  <c r="L87" i="14"/>
  <c r="M87" i="14" s="1"/>
  <c r="N87" i="14" s="1"/>
  <c r="H87" i="14"/>
  <c r="I87" i="14" s="1"/>
  <c r="E88" i="14"/>
  <c r="G88" i="14"/>
  <c r="D89" i="14"/>
  <c r="J88" i="7"/>
  <c r="O88" i="7" s="1"/>
  <c r="F88" i="7"/>
  <c r="K88" i="7" s="1"/>
  <c r="P88" i="7" s="1"/>
  <c r="L88" i="7"/>
  <c r="M88" i="7" s="1"/>
  <c r="N88" i="7" s="1"/>
  <c r="H88" i="7"/>
  <c r="I88" i="7" s="1"/>
  <c r="D90" i="7"/>
  <c r="G89" i="7"/>
  <c r="E89" i="7"/>
  <c r="K87" i="1"/>
  <c r="L87" i="1" s="1"/>
  <c r="I87" i="1"/>
  <c r="N87" i="1" s="1"/>
  <c r="E87" i="1"/>
  <c r="J87" i="1" s="1"/>
  <c r="O87" i="1" s="1"/>
  <c r="C89" i="1"/>
  <c r="D88" i="1"/>
  <c r="F88" i="1"/>
  <c r="G88" i="1" s="1"/>
  <c r="F191" i="14" l="1"/>
  <c r="K191" i="14" s="1"/>
  <c r="P191" i="14" s="1"/>
  <c r="J191" i="14"/>
  <c r="O191" i="14" s="1"/>
  <c r="D193" i="14"/>
  <c r="E192" i="14"/>
  <c r="G192" i="14"/>
  <c r="H191" i="14"/>
  <c r="I191" i="14" s="1"/>
  <c r="L191" i="14"/>
  <c r="M191" i="14" s="1"/>
  <c r="N191" i="14" s="1"/>
  <c r="L88" i="14"/>
  <c r="M88" i="14" s="1"/>
  <c r="N88" i="14" s="1"/>
  <c r="H88" i="14"/>
  <c r="I88" i="14" s="1"/>
  <c r="E89" i="14"/>
  <c r="D90" i="14"/>
  <c r="G89" i="14"/>
  <c r="F88" i="14"/>
  <c r="K88" i="14" s="1"/>
  <c r="P88" i="14" s="1"/>
  <c r="J88" i="14"/>
  <c r="O88" i="14" s="1"/>
  <c r="L89" i="7"/>
  <c r="M89" i="7" s="1"/>
  <c r="N89" i="7" s="1"/>
  <c r="H89" i="7"/>
  <c r="I89" i="7" s="1"/>
  <c r="J89" i="7"/>
  <c r="O89" i="7" s="1"/>
  <c r="F89" i="7"/>
  <c r="K89" i="7" s="1"/>
  <c r="P89" i="7" s="1"/>
  <c r="E90" i="7"/>
  <c r="D91" i="7"/>
  <c r="G90" i="7"/>
  <c r="K88" i="1"/>
  <c r="L88" i="1" s="1"/>
  <c r="C90" i="1"/>
  <c r="D89" i="1"/>
  <c r="F89" i="1"/>
  <c r="G89" i="1" s="1"/>
  <c r="I88" i="1"/>
  <c r="N88" i="1" s="1"/>
  <c r="E88" i="1"/>
  <c r="J88" i="1" s="1"/>
  <c r="O88" i="1" s="1"/>
  <c r="L192" i="14" l="1"/>
  <c r="M192" i="14" s="1"/>
  <c r="N192" i="14" s="1"/>
  <c r="H192" i="14"/>
  <c r="I192" i="14" s="1"/>
  <c r="J192" i="14"/>
  <c r="O192" i="14" s="1"/>
  <c r="F192" i="14"/>
  <c r="K192" i="14" s="1"/>
  <c r="P192" i="14" s="1"/>
  <c r="E193" i="14"/>
  <c r="G193" i="14"/>
  <c r="D194" i="14"/>
  <c r="L89" i="14"/>
  <c r="M89" i="14" s="1"/>
  <c r="N89" i="14" s="1"/>
  <c r="H89" i="14"/>
  <c r="I89" i="14" s="1"/>
  <c r="G90" i="14"/>
  <c r="D91" i="14"/>
  <c r="E90" i="14"/>
  <c r="F89" i="14"/>
  <c r="K89" i="14" s="1"/>
  <c r="P89" i="14" s="1"/>
  <c r="J89" i="14"/>
  <c r="O89" i="14" s="1"/>
  <c r="E91" i="7"/>
  <c r="G91" i="7"/>
  <c r="D92" i="7"/>
  <c r="L90" i="7"/>
  <c r="M90" i="7" s="1"/>
  <c r="N90" i="7" s="1"/>
  <c r="H90" i="7"/>
  <c r="I90" i="7" s="1"/>
  <c r="F90" i="7"/>
  <c r="K90" i="7" s="1"/>
  <c r="P90" i="7" s="1"/>
  <c r="J90" i="7"/>
  <c r="O90" i="7" s="1"/>
  <c r="K89" i="1"/>
  <c r="L89" i="1" s="1"/>
  <c r="I89" i="1"/>
  <c r="N89" i="1" s="1"/>
  <c r="E89" i="1"/>
  <c r="J89" i="1" s="1"/>
  <c r="O89" i="1" s="1"/>
  <c r="C91" i="1"/>
  <c r="D90" i="1"/>
  <c r="F90" i="1"/>
  <c r="G90" i="1" s="1"/>
  <c r="L193" i="14" l="1"/>
  <c r="M193" i="14" s="1"/>
  <c r="N193" i="14" s="1"/>
  <c r="H193" i="14"/>
  <c r="I193" i="14" s="1"/>
  <c r="G194" i="14"/>
  <c r="D195" i="14"/>
  <c r="E194" i="14"/>
  <c r="J193" i="14"/>
  <c r="O193" i="14" s="1"/>
  <c r="F193" i="14"/>
  <c r="K193" i="14" s="1"/>
  <c r="P193" i="14" s="1"/>
  <c r="F90" i="14"/>
  <c r="K90" i="14" s="1"/>
  <c r="P90" i="14" s="1"/>
  <c r="J90" i="14"/>
  <c r="O90" i="14" s="1"/>
  <c r="G91" i="14"/>
  <c r="D92" i="14"/>
  <c r="E91" i="14"/>
  <c r="H90" i="14"/>
  <c r="I90" i="14" s="1"/>
  <c r="L90" i="14"/>
  <c r="M90" i="14" s="1"/>
  <c r="N90" i="14" s="1"/>
  <c r="G92" i="7"/>
  <c r="E92" i="7"/>
  <c r="D93" i="7"/>
  <c r="L91" i="7"/>
  <c r="M91" i="7" s="1"/>
  <c r="N91" i="7" s="1"/>
  <c r="H91" i="7"/>
  <c r="I91" i="7" s="1"/>
  <c r="F91" i="7"/>
  <c r="K91" i="7" s="1"/>
  <c r="P91" i="7" s="1"/>
  <c r="J91" i="7"/>
  <c r="O91" i="7" s="1"/>
  <c r="K90" i="1"/>
  <c r="L90" i="1" s="1"/>
  <c r="C92" i="1"/>
  <c r="D91" i="1"/>
  <c r="F91" i="1"/>
  <c r="G91" i="1" s="1"/>
  <c r="I90" i="1"/>
  <c r="N90" i="1" s="1"/>
  <c r="E90" i="1"/>
  <c r="J90" i="1" s="1"/>
  <c r="O90" i="1" s="1"/>
  <c r="J194" i="14" l="1"/>
  <c r="O194" i="14" s="1"/>
  <c r="F194" i="14"/>
  <c r="K194" i="14" s="1"/>
  <c r="P194" i="14" s="1"/>
  <c r="H194" i="14"/>
  <c r="I194" i="14" s="1"/>
  <c r="L194" i="14"/>
  <c r="M194" i="14" s="1"/>
  <c r="N194" i="14" s="1"/>
  <c r="E195" i="14"/>
  <c r="D196" i="14"/>
  <c r="G195" i="14"/>
  <c r="D93" i="14"/>
  <c r="G92" i="14"/>
  <c r="E92" i="14"/>
  <c r="J91" i="14"/>
  <c r="O91" i="14" s="1"/>
  <c r="F91" i="14"/>
  <c r="K91" i="14" s="1"/>
  <c r="P91" i="14" s="1"/>
  <c r="H91" i="14"/>
  <c r="I91" i="14" s="1"/>
  <c r="L91" i="14"/>
  <c r="M91" i="14" s="1"/>
  <c r="N91" i="14" s="1"/>
  <c r="G93" i="7"/>
  <c r="D94" i="7"/>
  <c r="E93" i="7"/>
  <c r="F92" i="7"/>
  <c r="K92" i="7" s="1"/>
  <c r="P92" i="7" s="1"/>
  <c r="J92" i="7"/>
  <c r="O92" i="7" s="1"/>
  <c r="H92" i="7"/>
  <c r="I92" i="7" s="1"/>
  <c r="L92" i="7"/>
  <c r="M92" i="7" s="1"/>
  <c r="N92" i="7" s="1"/>
  <c r="K91" i="1"/>
  <c r="L91" i="1" s="1"/>
  <c r="E91" i="1"/>
  <c r="J91" i="1" s="1"/>
  <c r="O91" i="1" s="1"/>
  <c r="I91" i="1"/>
  <c r="N91" i="1" s="1"/>
  <c r="C93" i="1"/>
  <c r="D92" i="1"/>
  <c r="F92" i="1"/>
  <c r="G92" i="1" s="1"/>
  <c r="E196" i="14" l="1"/>
  <c r="D197" i="14"/>
  <c r="G196" i="14"/>
  <c r="L195" i="14"/>
  <c r="M195" i="14" s="1"/>
  <c r="N195" i="14" s="1"/>
  <c r="H195" i="14"/>
  <c r="I195" i="14" s="1"/>
  <c r="J195" i="14"/>
  <c r="O195" i="14" s="1"/>
  <c r="F195" i="14"/>
  <c r="K195" i="14" s="1"/>
  <c r="P195" i="14" s="1"/>
  <c r="H92" i="14"/>
  <c r="I92" i="14" s="1"/>
  <c r="L92" i="14"/>
  <c r="M92" i="14" s="1"/>
  <c r="N92" i="14" s="1"/>
  <c r="J92" i="14"/>
  <c r="O92" i="14" s="1"/>
  <c r="F92" i="14"/>
  <c r="K92" i="14" s="1"/>
  <c r="P92" i="14" s="1"/>
  <c r="E93" i="14"/>
  <c r="D94" i="14"/>
  <c r="G93" i="14"/>
  <c r="F93" i="7"/>
  <c r="K93" i="7" s="1"/>
  <c r="P93" i="7" s="1"/>
  <c r="J93" i="7"/>
  <c r="O93" i="7" s="1"/>
  <c r="G94" i="7"/>
  <c r="E94" i="7"/>
  <c r="D95" i="7"/>
  <c r="H93" i="7"/>
  <c r="I93" i="7" s="1"/>
  <c r="L93" i="7"/>
  <c r="M93" i="7" s="1"/>
  <c r="N93" i="7" s="1"/>
  <c r="K92" i="1"/>
  <c r="L92" i="1" s="1"/>
  <c r="E92" i="1"/>
  <c r="J92" i="1" s="1"/>
  <c r="O92" i="1" s="1"/>
  <c r="I92" i="1"/>
  <c r="N92" i="1" s="1"/>
  <c r="C94" i="1"/>
  <c r="D93" i="1"/>
  <c r="F93" i="1"/>
  <c r="G93" i="1" s="1"/>
  <c r="H196" i="14" l="1"/>
  <c r="I196" i="14" s="1"/>
  <c r="L196" i="14"/>
  <c r="M196" i="14" s="1"/>
  <c r="N196" i="14" s="1"/>
  <c r="D198" i="14"/>
  <c r="G197" i="14"/>
  <c r="E197" i="14"/>
  <c r="F196" i="14"/>
  <c r="K196" i="14" s="1"/>
  <c r="P196" i="14" s="1"/>
  <c r="J196" i="14"/>
  <c r="O196" i="14" s="1"/>
  <c r="D95" i="14"/>
  <c r="G94" i="14"/>
  <c r="E94" i="14"/>
  <c r="L93" i="14"/>
  <c r="M93" i="14" s="1"/>
  <c r="N93" i="14" s="1"/>
  <c r="H93" i="14"/>
  <c r="I93" i="14" s="1"/>
  <c r="J93" i="14"/>
  <c r="O93" i="14" s="1"/>
  <c r="F93" i="14"/>
  <c r="K93" i="14" s="1"/>
  <c r="P93" i="14" s="1"/>
  <c r="E95" i="7"/>
  <c r="D96" i="7"/>
  <c r="G95" i="7"/>
  <c r="H94" i="7"/>
  <c r="I94" i="7" s="1"/>
  <c r="L94" i="7"/>
  <c r="M94" i="7" s="1"/>
  <c r="N94" i="7" s="1"/>
  <c r="J94" i="7"/>
  <c r="O94" i="7" s="1"/>
  <c r="F94" i="7"/>
  <c r="K94" i="7" s="1"/>
  <c r="P94" i="7" s="1"/>
  <c r="K93" i="1"/>
  <c r="L93" i="1" s="1"/>
  <c r="E93" i="1"/>
  <c r="J93" i="1" s="1"/>
  <c r="O93" i="1" s="1"/>
  <c r="I93" i="1"/>
  <c r="N93" i="1" s="1"/>
  <c r="C95" i="1"/>
  <c r="D94" i="1"/>
  <c r="F94" i="1"/>
  <c r="G94" i="1" s="1"/>
  <c r="F197" i="14" l="1"/>
  <c r="K197" i="14" s="1"/>
  <c r="P197" i="14" s="1"/>
  <c r="J197" i="14"/>
  <c r="O197" i="14" s="1"/>
  <c r="H197" i="14"/>
  <c r="I197" i="14" s="1"/>
  <c r="L197" i="14"/>
  <c r="M197" i="14" s="1"/>
  <c r="N197" i="14" s="1"/>
  <c r="G198" i="14"/>
  <c r="D199" i="14"/>
  <c r="E198" i="14"/>
  <c r="J94" i="14"/>
  <c r="O94" i="14" s="1"/>
  <c r="F94" i="14"/>
  <c r="K94" i="14" s="1"/>
  <c r="P94" i="14" s="1"/>
  <c r="L94" i="14"/>
  <c r="M94" i="14" s="1"/>
  <c r="N94" i="14" s="1"/>
  <c r="H94" i="14"/>
  <c r="I94" i="14" s="1"/>
  <c r="D96" i="14"/>
  <c r="G95" i="14"/>
  <c r="E95" i="14"/>
  <c r="H95" i="7"/>
  <c r="I95" i="7" s="1"/>
  <c r="L95" i="7"/>
  <c r="M95" i="7" s="1"/>
  <c r="N95" i="7" s="1"/>
  <c r="D97" i="7"/>
  <c r="G96" i="7"/>
  <c r="E96" i="7"/>
  <c r="J95" i="7"/>
  <c r="O95" i="7" s="1"/>
  <c r="F95" i="7"/>
  <c r="K95" i="7" s="1"/>
  <c r="P95" i="7" s="1"/>
  <c r="K94" i="1"/>
  <c r="L94" i="1" s="1"/>
  <c r="E94" i="1"/>
  <c r="J94" i="1" s="1"/>
  <c r="O94" i="1" s="1"/>
  <c r="I94" i="1"/>
  <c r="N94" i="1" s="1"/>
  <c r="C96" i="1"/>
  <c r="D95" i="1"/>
  <c r="F95" i="1"/>
  <c r="G95" i="1" s="1"/>
  <c r="D200" i="14" l="1"/>
  <c r="E199" i="14"/>
  <c r="G199" i="14"/>
  <c r="J198" i="14"/>
  <c r="O198" i="14" s="1"/>
  <c r="F198" i="14"/>
  <c r="K198" i="14" s="1"/>
  <c r="P198" i="14" s="1"/>
  <c r="H198" i="14"/>
  <c r="I198" i="14" s="1"/>
  <c r="L198" i="14"/>
  <c r="M198" i="14" s="1"/>
  <c r="N198" i="14" s="1"/>
  <c r="F95" i="14"/>
  <c r="K95" i="14" s="1"/>
  <c r="P95" i="14" s="1"/>
  <c r="J95" i="14"/>
  <c r="O95" i="14" s="1"/>
  <c r="L95" i="14"/>
  <c r="M95" i="14" s="1"/>
  <c r="N95" i="14" s="1"/>
  <c r="H95" i="14"/>
  <c r="I95" i="14" s="1"/>
  <c r="E96" i="14"/>
  <c r="D97" i="14"/>
  <c r="G96" i="14"/>
  <c r="J96" i="7"/>
  <c r="O96" i="7" s="1"/>
  <c r="F96" i="7"/>
  <c r="K96" i="7" s="1"/>
  <c r="P96" i="7" s="1"/>
  <c r="L96" i="7"/>
  <c r="M96" i="7" s="1"/>
  <c r="N96" i="7" s="1"/>
  <c r="H96" i="7"/>
  <c r="I96" i="7" s="1"/>
  <c r="D98" i="7"/>
  <c r="G97" i="7"/>
  <c r="E97" i="7"/>
  <c r="K95" i="1"/>
  <c r="L95" i="1" s="1"/>
  <c r="E95" i="1"/>
  <c r="J95" i="1" s="1"/>
  <c r="O95" i="1" s="1"/>
  <c r="I95" i="1"/>
  <c r="N95" i="1" s="1"/>
  <c r="C97" i="1"/>
  <c r="D96" i="1"/>
  <c r="F96" i="1"/>
  <c r="G96" i="1" s="1"/>
  <c r="F199" i="14" l="1"/>
  <c r="K199" i="14" s="1"/>
  <c r="P199" i="14" s="1"/>
  <c r="J199" i="14"/>
  <c r="O199" i="14" s="1"/>
  <c r="L199" i="14"/>
  <c r="M199" i="14" s="1"/>
  <c r="N199" i="14" s="1"/>
  <c r="H199" i="14"/>
  <c r="I199" i="14" s="1"/>
  <c r="G200" i="14"/>
  <c r="D201" i="14"/>
  <c r="E200" i="14"/>
  <c r="L96" i="14"/>
  <c r="M96" i="14" s="1"/>
  <c r="N96" i="14" s="1"/>
  <c r="H96" i="14"/>
  <c r="I96" i="14" s="1"/>
  <c r="J96" i="14"/>
  <c r="O96" i="14" s="1"/>
  <c r="F96" i="14"/>
  <c r="K96" i="14" s="1"/>
  <c r="P96" i="14" s="1"/>
  <c r="E97" i="14"/>
  <c r="D98" i="14"/>
  <c r="G97" i="14"/>
  <c r="E98" i="7"/>
  <c r="D99" i="7"/>
  <c r="G98" i="7"/>
  <c r="J97" i="7"/>
  <c r="O97" i="7" s="1"/>
  <c r="F97" i="7"/>
  <c r="K97" i="7" s="1"/>
  <c r="P97" i="7" s="1"/>
  <c r="L97" i="7"/>
  <c r="M97" i="7" s="1"/>
  <c r="N97" i="7" s="1"/>
  <c r="H97" i="7"/>
  <c r="I97" i="7" s="1"/>
  <c r="K96" i="1"/>
  <c r="L96" i="1" s="1"/>
  <c r="E96" i="1"/>
  <c r="J96" i="1" s="1"/>
  <c r="O96" i="1" s="1"/>
  <c r="I96" i="1"/>
  <c r="N96" i="1" s="1"/>
  <c r="C98" i="1"/>
  <c r="D97" i="1"/>
  <c r="F97" i="1"/>
  <c r="G97" i="1" s="1"/>
  <c r="F200" i="14" l="1"/>
  <c r="K200" i="14" s="1"/>
  <c r="P200" i="14" s="1"/>
  <c r="J200" i="14"/>
  <c r="O200" i="14" s="1"/>
  <c r="H200" i="14"/>
  <c r="I200" i="14" s="1"/>
  <c r="L200" i="14"/>
  <c r="M200" i="14" s="1"/>
  <c r="N200" i="14" s="1"/>
  <c r="G201" i="14"/>
  <c r="E201" i="14"/>
  <c r="F97" i="14"/>
  <c r="K97" i="14" s="1"/>
  <c r="P97" i="14" s="1"/>
  <c r="J97" i="14"/>
  <c r="O97" i="14" s="1"/>
  <c r="H97" i="14"/>
  <c r="I97" i="14" s="1"/>
  <c r="L97" i="14"/>
  <c r="M97" i="14" s="1"/>
  <c r="N97" i="14" s="1"/>
  <c r="G98" i="14"/>
  <c r="E98" i="14"/>
  <c r="D99" i="14"/>
  <c r="L98" i="7"/>
  <c r="M98" i="7" s="1"/>
  <c r="N98" i="7" s="1"/>
  <c r="H98" i="7"/>
  <c r="I98" i="7" s="1"/>
  <c r="E99" i="7"/>
  <c r="D100" i="7"/>
  <c r="G99" i="7"/>
  <c r="J98" i="7"/>
  <c r="O98" i="7" s="1"/>
  <c r="F98" i="7"/>
  <c r="K98" i="7" s="1"/>
  <c r="P98" i="7" s="1"/>
  <c r="K97" i="1"/>
  <c r="L97" i="1" s="1"/>
  <c r="C99" i="1"/>
  <c r="D98" i="1"/>
  <c r="F98" i="1"/>
  <c r="G98" i="1" s="1"/>
  <c r="E97" i="1"/>
  <c r="J97" i="1" s="1"/>
  <c r="O97" i="1" s="1"/>
  <c r="I97" i="1"/>
  <c r="N97" i="1" s="1"/>
  <c r="J201" i="14" l="1"/>
  <c r="O201" i="14" s="1"/>
  <c r="F201" i="14"/>
  <c r="K201" i="14" s="1"/>
  <c r="P201" i="14" s="1"/>
  <c r="H201" i="14"/>
  <c r="I201" i="14" s="1"/>
  <c r="L201" i="14"/>
  <c r="M201" i="14" s="1"/>
  <c r="N201" i="14" s="1"/>
  <c r="G99" i="14"/>
  <c r="D100" i="14"/>
  <c r="E99" i="14"/>
  <c r="L98" i="14"/>
  <c r="M98" i="14" s="1"/>
  <c r="N98" i="14" s="1"/>
  <c r="H98" i="14"/>
  <c r="I98" i="14" s="1"/>
  <c r="F98" i="14"/>
  <c r="K98" i="14" s="1"/>
  <c r="P98" i="14" s="1"/>
  <c r="J98" i="14"/>
  <c r="O98" i="14" s="1"/>
  <c r="L99" i="7"/>
  <c r="M99" i="7" s="1"/>
  <c r="N99" i="7" s="1"/>
  <c r="H99" i="7"/>
  <c r="I99" i="7" s="1"/>
  <c r="G100" i="7"/>
  <c r="E100" i="7"/>
  <c r="D101" i="7"/>
  <c r="D102" i="7" s="1"/>
  <c r="F99" i="7"/>
  <c r="K99" i="7" s="1"/>
  <c r="P99" i="7" s="1"/>
  <c r="J99" i="7"/>
  <c r="O99" i="7" s="1"/>
  <c r="K98" i="1"/>
  <c r="L98" i="1" s="1"/>
  <c r="E98" i="1"/>
  <c r="J98" i="1" s="1"/>
  <c r="O98" i="1" s="1"/>
  <c r="I98" i="1"/>
  <c r="N98" i="1" s="1"/>
  <c r="C100" i="1"/>
  <c r="D99" i="1"/>
  <c r="F99" i="1"/>
  <c r="G99" i="1" s="1"/>
  <c r="D101" i="14" l="1"/>
  <c r="G100" i="14"/>
  <c r="E100" i="14"/>
  <c r="J99" i="14"/>
  <c r="O99" i="14" s="1"/>
  <c r="F99" i="14"/>
  <c r="K99" i="14" s="1"/>
  <c r="P99" i="14" s="1"/>
  <c r="H99" i="14"/>
  <c r="I99" i="14" s="1"/>
  <c r="L99" i="14"/>
  <c r="M99" i="14" s="1"/>
  <c r="N99" i="14" s="1"/>
  <c r="G102" i="7"/>
  <c r="D103" i="7"/>
  <c r="E102" i="7"/>
  <c r="G101" i="7"/>
  <c r="E101" i="7"/>
  <c r="F100" i="7"/>
  <c r="K100" i="7" s="1"/>
  <c r="P100" i="7" s="1"/>
  <c r="J100" i="7"/>
  <c r="O100" i="7" s="1"/>
  <c r="H100" i="7"/>
  <c r="I100" i="7" s="1"/>
  <c r="L100" i="7"/>
  <c r="M100" i="7" s="1"/>
  <c r="N100" i="7" s="1"/>
  <c r="K99" i="1"/>
  <c r="L99" i="1" s="1"/>
  <c r="C101" i="1"/>
  <c r="D100" i="1"/>
  <c r="F100" i="1"/>
  <c r="G100" i="1" s="1"/>
  <c r="E99" i="1"/>
  <c r="J99" i="1" s="1"/>
  <c r="O99" i="1" s="1"/>
  <c r="I99" i="1"/>
  <c r="N99" i="1" s="1"/>
  <c r="H100" i="14" l="1"/>
  <c r="I100" i="14" s="1"/>
  <c r="L100" i="14"/>
  <c r="M100" i="14" s="1"/>
  <c r="N100" i="14" s="1"/>
  <c r="F100" i="14"/>
  <c r="K100" i="14" s="1"/>
  <c r="P100" i="14" s="1"/>
  <c r="J100" i="14"/>
  <c r="O100" i="14" s="1"/>
  <c r="G101" i="14"/>
  <c r="F102" i="7"/>
  <c r="K102" i="7" s="1"/>
  <c r="P102" i="7" s="1"/>
  <c r="J102" i="7"/>
  <c r="O102" i="7" s="1"/>
  <c r="E103" i="7"/>
  <c r="D104" i="7"/>
  <c r="G103" i="7"/>
  <c r="H102" i="7"/>
  <c r="I102" i="7" s="1"/>
  <c r="L102" i="7"/>
  <c r="M102" i="7" s="1"/>
  <c r="N102" i="7" s="1"/>
  <c r="F101" i="7"/>
  <c r="K101" i="7" s="1"/>
  <c r="P101" i="7" s="1"/>
  <c r="J101" i="7"/>
  <c r="O101" i="7" s="1"/>
  <c r="H101" i="7"/>
  <c r="I101" i="7" s="1"/>
  <c r="L101" i="7"/>
  <c r="M101" i="7" s="1"/>
  <c r="N101" i="7" s="1"/>
  <c r="K100" i="1"/>
  <c r="L100" i="1" s="1"/>
  <c r="E100" i="1"/>
  <c r="J100" i="1" s="1"/>
  <c r="O100" i="1" s="1"/>
  <c r="I100" i="1"/>
  <c r="N100" i="1" s="1"/>
  <c r="F101" i="1"/>
  <c r="G101" i="1" s="1"/>
  <c r="D101" i="1"/>
  <c r="L101" i="14" l="1"/>
  <c r="M101" i="14" s="1"/>
  <c r="N101" i="14" s="1"/>
  <c r="H101" i="14"/>
  <c r="I101" i="14" s="1"/>
  <c r="J101" i="14"/>
  <c r="O101" i="14" s="1"/>
  <c r="F101" i="14"/>
  <c r="K101" i="14" s="1"/>
  <c r="P101" i="14" s="1"/>
  <c r="L103" i="7"/>
  <c r="M103" i="7" s="1"/>
  <c r="N103" i="7" s="1"/>
  <c r="H103" i="7"/>
  <c r="I103" i="7" s="1"/>
  <c r="E104" i="7"/>
  <c r="D105" i="7"/>
  <c r="G104" i="7"/>
  <c r="F103" i="7"/>
  <c r="K103" i="7" s="1"/>
  <c r="P103" i="7" s="1"/>
  <c r="J103" i="7"/>
  <c r="O103" i="7" s="1"/>
  <c r="K101" i="1"/>
  <c r="L101" i="1" s="1"/>
  <c r="E101" i="1"/>
  <c r="J101" i="1" s="1"/>
  <c r="O101" i="1" s="1"/>
  <c r="I101" i="1"/>
  <c r="N101" i="1" s="1"/>
  <c r="L104" i="7" l="1"/>
  <c r="M104" i="7" s="1"/>
  <c r="N104" i="7" s="1"/>
  <c r="H104" i="7"/>
  <c r="I104" i="7" s="1"/>
  <c r="J104" i="7"/>
  <c r="O104" i="7" s="1"/>
  <c r="F104" i="7"/>
  <c r="K104" i="7" s="1"/>
  <c r="P104" i="7" s="1"/>
  <c r="D106" i="7"/>
  <c r="E105" i="7"/>
  <c r="G105" i="7"/>
  <c r="F105" i="7" l="1"/>
  <c r="K105" i="7" s="1"/>
  <c r="P105" i="7" s="1"/>
  <c r="J105" i="7"/>
  <c r="O105" i="7" s="1"/>
  <c r="L105" i="7"/>
  <c r="M105" i="7" s="1"/>
  <c r="N105" i="7" s="1"/>
  <c r="H105" i="7"/>
  <c r="I105" i="7" s="1"/>
  <c r="D107" i="7"/>
  <c r="E106" i="7"/>
  <c r="G106" i="7"/>
  <c r="J106" i="7" l="1"/>
  <c r="O106" i="7" s="1"/>
  <c r="F106" i="7"/>
  <c r="K106" i="7" s="1"/>
  <c r="P106" i="7" s="1"/>
  <c r="H106" i="7"/>
  <c r="I106" i="7" s="1"/>
  <c r="L106" i="7"/>
  <c r="M106" i="7" s="1"/>
  <c r="N106" i="7" s="1"/>
  <c r="D108" i="7"/>
  <c r="G107" i="7"/>
  <c r="E107" i="7"/>
  <c r="F107" i="7" l="1"/>
  <c r="K107" i="7" s="1"/>
  <c r="P107" i="7" s="1"/>
  <c r="J107" i="7"/>
  <c r="O107" i="7" s="1"/>
  <c r="L107" i="7"/>
  <c r="M107" i="7" s="1"/>
  <c r="N107" i="7" s="1"/>
  <c r="H107" i="7"/>
  <c r="I107" i="7" s="1"/>
  <c r="D109" i="7"/>
  <c r="G108" i="7"/>
  <c r="E108" i="7"/>
  <c r="J108" i="7" l="1"/>
  <c r="O108" i="7" s="1"/>
  <c r="F108" i="7"/>
  <c r="K108" i="7" s="1"/>
  <c r="P108" i="7" s="1"/>
  <c r="L108" i="7"/>
  <c r="M108" i="7" s="1"/>
  <c r="N108" i="7" s="1"/>
  <c r="H108" i="7"/>
  <c r="I108" i="7" s="1"/>
  <c r="D110" i="7"/>
  <c r="E109" i="7"/>
  <c r="G109" i="7"/>
  <c r="L109" i="7" l="1"/>
  <c r="M109" i="7" s="1"/>
  <c r="N109" i="7" s="1"/>
  <c r="H109" i="7"/>
  <c r="I109" i="7" s="1"/>
  <c r="J109" i="7"/>
  <c r="O109" i="7" s="1"/>
  <c r="F109" i="7"/>
  <c r="K109" i="7" s="1"/>
  <c r="P109" i="7" s="1"/>
  <c r="D111" i="7"/>
  <c r="G110" i="7"/>
  <c r="E110" i="7"/>
  <c r="D112" i="7" l="1"/>
  <c r="G111" i="7"/>
  <c r="E111" i="7"/>
  <c r="J110" i="7"/>
  <c r="O110" i="7" s="1"/>
  <c r="F110" i="7"/>
  <c r="K110" i="7" s="1"/>
  <c r="P110" i="7" s="1"/>
  <c r="H110" i="7"/>
  <c r="I110" i="7" s="1"/>
  <c r="L110" i="7"/>
  <c r="M110" i="7" s="1"/>
  <c r="N110" i="7" s="1"/>
  <c r="J111" i="7" l="1"/>
  <c r="O111" i="7" s="1"/>
  <c r="F111" i="7"/>
  <c r="K111" i="7" s="1"/>
  <c r="P111" i="7" s="1"/>
  <c r="H111" i="7"/>
  <c r="I111" i="7" s="1"/>
  <c r="L111" i="7"/>
  <c r="M111" i="7" s="1"/>
  <c r="N111" i="7" s="1"/>
  <c r="D113" i="7"/>
  <c r="E112" i="7"/>
  <c r="G112" i="7"/>
  <c r="D114" i="7" l="1"/>
  <c r="E113" i="7"/>
  <c r="G113" i="7"/>
  <c r="H112" i="7"/>
  <c r="I112" i="7" s="1"/>
  <c r="L112" i="7"/>
  <c r="M112" i="7" s="1"/>
  <c r="N112" i="7" s="1"/>
  <c r="J112" i="7"/>
  <c r="O112" i="7" s="1"/>
  <c r="F112" i="7"/>
  <c r="K112" i="7" s="1"/>
  <c r="P112" i="7" s="1"/>
  <c r="H113" i="7" l="1"/>
  <c r="I113" i="7" s="1"/>
  <c r="L113" i="7"/>
  <c r="M113" i="7" s="1"/>
  <c r="J113" i="7"/>
  <c r="O113" i="7" s="1"/>
  <c r="F113" i="7"/>
  <c r="K113" i="7" s="1"/>
  <c r="P113" i="7" s="1"/>
  <c r="D115" i="7"/>
  <c r="G114" i="7"/>
  <c r="E114" i="7"/>
  <c r="J114" i="7" l="1"/>
  <c r="O114" i="7" s="1"/>
  <c r="F114" i="7"/>
  <c r="K114" i="7" s="1"/>
  <c r="P114" i="7" s="1"/>
  <c r="L114" i="7"/>
  <c r="M114" i="7" s="1"/>
  <c r="H114" i="7"/>
  <c r="I114" i="7" s="1"/>
  <c r="D116" i="7"/>
  <c r="E115" i="7"/>
  <c r="G115" i="7"/>
  <c r="L115" i="7" l="1"/>
  <c r="M115" i="7" s="1"/>
  <c r="H115" i="7"/>
  <c r="I115" i="7" s="1"/>
  <c r="F115" i="7"/>
  <c r="K115" i="7" s="1"/>
  <c r="P115" i="7" s="1"/>
  <c r="J115" i="7"/>
  <c r="O115" i="7" s="1"/>
  <c r="D117" i="7"/>
  <c r="G116" i="7"/>
  <c r="E116" i="7"/>
  <c r="J116" i="7" l="1"/>
  <c r="O116" i="7" s="1"/>
  <c r="F116" i="7"/>
  <c r="K116" i="7" s="1"/>
  <c r="P116" i="7" s="1"/>
  <c r="L116" i="7"/>
  <c r="M116" i="7" s="1"/>
  <c r="H116" i="7"/>
  <c r="I116" i="7" s="1"/>
  <c r="D118" i="7"/>
  <c r="E117" i="7"/>
  <c r="G117" i="7"/>
  <c r="F117" i="7" l="1"/>
  <c r="K117" i="7" s="1"/>
  <c r="P117" i="7" s="1"/>
  <c r="J117" i="7"/>
  <c r="O117" i="7" s="1"/>
  <c r="H117" i="7"/>
  <c r="I117" i="7" s="1"/>
  <c r="L117" i="7"/>
  <c r="M117" i="7" s="1"/>
  <c r="D119" i="7"/>
  <c r="G118" i="7"/>
  <c r="E118" i="7"/>
  <c r="J118" i="7" l="1"/>
  <c r="O118" i="7" s="1"/>
  <c r="F118" i="7"/>
  <c r="K118" i="7" s="1"/>
  <c r="P118" i="7" s="1"/>
  <c r="H118" i="7"/>
  <c r="I118" i="7" s="1"/>
  <c r="L118" i="7"/>
  <c r="M118" i="7" s="1"/>
  <c r="D120" i="7"/>
  <c r="E119" i="7"/>
  <c r="G119" i="7"/>
  <c r="H119" i="7" l="1"/>
  <c r="I119" i="7" s="1"/>
  <c r="L119" i="7"/>
  <c r="M119" i="7" s="1"/>
  <c r="D121" i="7"/>
  <c r="G120" i="7"/>
  <c r="E120" i="7"/>
  <c r="F119" i="7"/>
  <c r="K119" i="7" s="1"/>
  <c r="P119" i="7" s="1"/>
  <c r="J119" i="7"/>
  <c r="O119" i="7" s="1"/>
  <c r="J120" i="7" l="1"/>
  <c r="O120" i="7" s="1"/>
  <c r="F120" i="7"/>
  <c r="K120" i="7" s="1"/>
  <c r="P120" i="7" s="1"/>
  <c r="H120" i="7"/>
  <c r="I120" i="7" s="1"/>
  <c r="L120" i="7"/>
  <c r="M120" i="7" s="1"/>
  <c r="D122" i="7"/>
  <c r="G121" i="7"/>
  <c r="E121" i="7"/>
  <c r="D123" i="7" l="1"/>
  <c r="G122" i="7"/>
  <c r="E122" i="7"/>
  <c r="J121" i="7"/>
  <c r="O121" i="7" s="1"/>
  <c r="F121" i="7"/>
  <c r="K121" i="7" s="1"/>
  <c r="P121" i="7" s="1"/>
  <c r="L121" i="7"/>
  <c r="M121" i="7" s="1"/>
  <c r="H121" i="7"/>
  <c r="I121" i="7" s="1"/>
  <c r="J122" i="7" l="1"/>
  <c r="O122" i="7" s="1"/>
  <c r="F122" i="7"/>
  <c r="K122" i="7" s="1"/>
  <c r="P122" i="7" s="1"/>
  <c r="H122" i="7"/>
  <c r="I122" i="7" s="1"/>
  <c r="L122" i="7"/>
  <c r="M122" i="7" s="1"/>
  <c r="D124" i="7"/>
  <c r="G123" i="7"/>
  <c r="E123" i="7"/>
  <c r="D125" i="7" l="1"/>
  <c r="E124" i="7"/>
  <c r="G124" i="7"/>
  <c r="J123" i="7"/>
  <c r="O123" i="7" s="1"/>
  <c r="F123" i="7"/>
  <c r="K123" i="7" s="1"/>
  <c r="P123" i="7" s="1"/>
  <c r="H123" i="7"/>
  <c r="I123" i="7" s="1"/>
  <c r="L123" i="7"/>
  <c r="M123" i="7" s="1"/>
  <c r="L124" i="7" l="1"/>
  <c r="M124" i="7" s="1"/>
  <c r="H124" i="7"/>
  <c r="I124" i="7" s="1"/>
  <c r="J124" i="7"/>
  <c r="O124" i="7" s="1"/>
  <c r="F124" i="7"/>
  <c r="K124" i="7" s="1"/>
  <c r="P124" i="7" s="1"/>
  <c r="D126" i="7"/>
  <c r="E125" i="7"/>
  <c r="G125" i="7"/>
  <c r="L125" i="7" l="1"/>
  <c r="M125" i="7" s="1"/>
  <c r="H125" i="7"/>
  <c r="I125" i="7" s="1"/>
  <c r="F125" i="7"/>
  <c r="K125" i="7" s="1"/>
  <c r="P125" i="7" s="1"/>
  <c r="J125" i="7"/>
  <c r="O125" i="7" s="1"/>
  <c r="D127" i="7"/>
  <c r="E126" i="7"/>
  <c r="G126" i="7"/>
  <c r="H126" i="7" l="1"/>
  <c r="I126" i="7" s="1"/>
  <c r="L126" i="7"/>
  <c r="M126" i="7" s="1"/>
  <c r="J126" i="7"/>
  <c r="O126" i="7" s="1"/>
  <c r="F126" i="7"/>
  <c r="K126" i="7" s="1"/>
  <c r="P126" i="7" s="1"/>
  <c r="D128" i="7"/>
  <c r="E127" i="7"/>
  <c r="G127" i="7"/>
  <c r="F127" i="7" l="1"/>
  <c r="K127" i="7" s="1"/>
  <c r="P127" i="7" s="1"/>
  <c r="J127" i="7"/>
  <c r="O127" i="7" s="1"/>
  <c r="L127" i="7"/>
  <c r="M127" i="7" s="1"/>
  <c r="H127" i="7"/>
  <c r="I127" i="7" s="1"/>
  <c r="D129" i="7"/>
  <c r="E128" i="7"/>
  <c r="G128" i="7"/>
  <c r="L128" i="7" l="1"/>
  <c r="M128" i="7" s="1"/>
  <c r="H128" i="7"/>
  <c r="I128" i="7" s="1"/>
  <c r="J128" i="7"/>
  <c r="O128" i="7" s="1"/>
  <c r="F128" i="7"/>
  <c r="K128" i="7" s="1"/>
  <c r="P128" i="7" s="1"/>
  <c r="D130" i="7"/>
  <c r="E129" i="7"/>
  <c r="G129" i="7"/>
  <c r="L129" i="7" l="1"/>
  <c r="M129" i="7" s="1"/>
  <c r="H129" i="7"/>
  <c r="I129" i="7" s="1"/>
  <c r="J129" i="7"/>
  <c r="O129" i="7" s="1"/>
  <c r="F129" i="7"/>
  <c r="K129" i="7" s="1"/>
  <c r="P129" i="7" s="1"/>
  <c r="D131" i="7"/>
  <c r="E130" i="7"/>
  <c r="G130" i="7"/>
  <c r="H130" i="7" l="1"/>
  <c r="I130" i="7" s="1"/>
  <c r="L130" i="7"/>
  <c r="M130" i="7" s="1"/>
  <c r="F130" i="7"/>
  <c r="K130" i="7" s="1"/>
  <c r="P130" i="7" s="1"/>
  <c r="J130" i="7"/>
  <c r="O130" i="7" s="1"/>
  <c r="D132" i="7"/>
  <c r="G131" i="7"/>
  <c r="E131" i="7"/>
  <c r="J131" i="7" l="1"/>
  <c r="O131" i="7" s="1"/>
  <c r="F131" i="7"/>
  <c r="K131" i="7" s="1"/>
  <c r="P131" i="7" s="1"/>
  <c r="H131" i="7"/>
  <c r="I131" i="7" s="1"/>
  <c r="L131" i="7"/>
  <c r="M131" i="7" s="1"/>
  <c r="D133" i="7"/>
  <c r="G132" i="7"/>
  <c r="E132" i="7"/>
  <c r="J132" i="7" l="1"/>
  <c r="O132" i="7" s="1"/>
  <c r="F132" i="7"/>
  <c r="K132" i="7" s="1"/>
  <c r="P132" i="7" s="1"/>
  <c r="H132" i="7"/>
  <c r="I132" i="7" s="1"/>
  <c r="L132" i="7"/>
  <c r="M132" i="7" s="1"/>
  <c r="D134" i="7"/>
  <c r="E133" i="7"/>
  <c r="G133" i="7"/>
  <c r="F133" i="7" l="1"/>
  <c r="K133" i="7" s="1"/>
  <c r="P133" i="7" s="1"/>
  <c r="J133" i="7"/>
  <c r="O133" i="7" s="1"/>
  <c r="L133" i="7"/>
  <c r="M133" i="7" s="1"/>
  <c r="H133" i="7"/>
  <c r="I133" i="7" s="1"/>
  <c r="D135" i="7"/>
  <c r="E134" i="7"/>
  <c r="G134" i="7"/>
  <c r="H134" i="7" l="1"/>
  <c r="I134" i="7" s="1"/>
  <c r="L134" i="7"/>
  <c r="M134" i="7" s="1"/>
  <c r="J134" i="7"/>
  <c r="O134" i="7" s="1"/>
  <c r="F134" i="7"/>
  <c r="K134" i="7" s="1"/>
  <c r="P134" i="7" s="1"/>
  <c r="D136" i="7"/>
  <c r="G135" i="7"/>
  <c r="E135" i="7"/>
  <c r="D137" i="7" l="1"/>
  <c r="G136" i="7"/>
  <c r="E136" i="7"/>
  <c r="F135" i="7"/>
  <c r="K135" i="7" s="1"/>
  <c r="P135" i="7" s="1"/>
  <c r="J135" i="7"/>
  <c r="O135" i="7" s="1"/>
  <c r="L135" i="7"/>
  <c r="M135" i="7" s="1"/>
  <c r="H135" i="7"/>
  <c r="I135" i="7" s="1"/>
  <c r="J136" i="7" l="1"/>
  <c r="O136" i="7" s="1"/>
  <c r="F136" i="7"/>
  <c r="K136" i="7" s="1"/>
  <c r="P136" i="7" s="1"/>
  <c r="H136" i="7"/>
  <c r="I136" i="7" s="1"/>
  <c r="L136" i="7"/>
  <c r="M136" i="7" s="1"/>
  <c r="D138" i="7"/>
  <c r="E137" i="7"/>
  <c r="G137" i="7"/>
  <c r="F137" i="7" l="1"/>
  <c r="K137" i="7" s="1"/>
  <c r="P137" i="7" s="1"/>
  <c r="J137" i="7"/>
  <c r="O137" i="7" s="1"/>
  <c r="H137" i="7"/>
  <c r="I137" i="7" s="1"/>
  <c r="L137" i="7"/>
  <c r="M137" i="7" s="1"/>
  <c r="D139" i="7"/>
  <c r="G138" i="7"/>
  <c r="E138" i="7"/>
  <c r="L138" i="7" l="1"/>
  <c r="M138" i="7" s="1"/>
  <c r="H138" i="7"/>
  <c r="I138" i="7" s="1"/>
  <c r="J138" i="7"/>
  <c r="O138" i="7" s="1"/>
  <c r="F138" i="7"/>
  <c r="K138" i="7" s="1"/>
  <c r="P138" i="7" s="1"/>
  <c r="D140" i="7"/>
  <c r="G139" i="7"/>
  <c r="E139" i="7"/>
  <c r="D141" i="7" l="1"/>
  <c r="E140" i="7"/>
  <c r="G140" i="7"/>
  <c r="J139" i="7"/>
  <c r="O139" i="7" s="1"/>
  <c r="F139" i="7"/>
  <c r="K139" i="7" s="1"/>
  <c r="P139" i="7" s="1"/>
  <c r="L139" i="7"/>
  <c r="M139" i="7" s="1"/>
  <c r="H139" i="7"/>
  <c r="I139" i="7" s="1"/>
  <c r="H140" i="7" l="1"/>
  <c r="I140" i="7" s="1"/>
  <c r="L140" i="7"/>
  <c r="M140" i="7" s="1"/>
  <c r="F140" i="7"/>
  <c r="K140" i="7" s="1"/>
  <c r="P140" i="7" s="1"/>
  <c r="J140" i="7"/>
  <c r="O140" i="7" s="1"/>
  <c r="D142" i="7"/>
  <c r="E141" i="7"/>
  <c r="G141" i="7"/>
  <c r="L141" i="7" l="1"/>
  <c r="M141" i="7" s="1"/>
  <c r="H141" i="7"/>
  <c r="I141" i="7" s="1"/>
  <c r="J141" i="7"/>
  <c r="O141" i="7" s="1"/>
  <c r="F141" i="7"/>
  <c r="K141" i="7" s="1"/>
  <c r="P141" i="7" s="1"/>
  <c r="D143" i="7"/>
  <c r="E142" i="7"/>
  <c r="G142" i="7"/>
  <c r="H142" i="7" l="1"/>
  <c r="I142" i="7" s="1"/>
  <c r="L142" i="7"/>
  <c r="M142" i="7" s="1"/>
  <c r="J142" i="7"/>
  <c r="O142" i="7" s="1"/>
  <c r="F142" i="7"/>
  <c r="K142" i="7" s="1"/>
  <c r="P142" i="7" s="1"/>
  <c r="D144" i="7"/>
  <c r="E143" i="7"/>
  <c r="G143" i="7"/>
  <c r="L143" i="7" l="1"/>
  <c r="M143" i="7" s="1"/>
  <c r="H143" i="7"/>
  <c r="I143" i="7" s="1"/>
  <c r="F143" i="7"/>
  <c r="K143" i="7" s="1"/>
  <c r="P143" i="7" s="1"/>
  <c r="J143" i="7"/>
  <c r="O143" i="7" s="1"/>
  <c r="D145" i="7"/>
  <c r="G144" i="7"/>
  <c r="E144" i="7"/>
  <c r="D146" i="7" l="1"/>
  <c r="G145" i="7"/>
  <c r="E145" i="7"/>
  <c r="F144" i="7"/>
  <c r="K144" i="7" s="1"/>
  <c r="P144" i="7" s="1"/>
  <c r="J144" i="7"/>
  <c r="O144" i="7" s="1"/>
  <c r="L144" i="7"/>
  <c r="M144" i="7" s="1"/>
  <c r="H144" i="7"/>
  <c r="I144" i="7" s="1"/>
  <c r="F145" i="7" l="1"/>
  <c r="K145" i="7" s="1"/>
  <c r="P145" i="7" s="1"/>
  <c r="J145" i="7"/>
  <c r="O145" i="7" s="1"/>
  <c r="L145" i="7"/>
  <c r="M145" i="7" s="1"/>
  <c r="H145" i="7"/>
  <c r="I145" i="7" s="1"/>
  <c r="D147" i="7"/>
  <c r="G146" i="7"/>
  <c r="E146" i="7"/>
  <c r="H146" i="7" l="1"/>
  <c r="I146" i="7" s="1"/>
  <c r="L146" i="7"/>
  <c r="M146" i="7" s="1"/>
  <c r="J146" i="7"/>
  <c r="O146" i="7" s="1"/>
  <c r="F146" i="7"/>
  <c r="K146" i="7" s="1"/>
  <c r="P146" i="7" s="1"/>
  <c r="D148" i="7"/>
  <c r="E147" i="7"/>
  <c r="G147" i="7"/>
  <c r="L147" i="7" l="1"/>
  <c r="M147" i="7" s="1"/>
  <c r="H147" i="7"/>
  <c r="I147" i="7" s="1"/>
  <c r="F147" i="7"/>
  <c r="K147" i="7" s="1"/>
  <c r="P147" i="7" s="1"/>
  <c r="J147" i="7"/>
  <c r="O147" i="7" s="1"/>
  <c r="D149" i="7"/>
  <c r="E148" i="7"/>
  <c r="G148" i="7"/>
  <c r="D150" i="7" l="1"/>
  <c r="E149" i="7"/>
  <c r="G149" i="7"/>
  <c r="F148" i="7"/>
  <c r="K148" i="7" s="1"/>
  <c r="P148" i="7" s="1"/>
  <c r="J148" i="7"/>
  <c r="O148" i="7" s="1"/>
  <c r="L148" i="7"/>
  <c r="M148" i="7" s="1"/>
  <c r="H148" i="7"/>
  <c r="I148" i="7" s="1"/>
  <c r="H149" i="7" l="1"/>
  <c r="I149" i="7" s="1"/>
  <c r="L149" i="7"/>
  <c r="M149" i="7" s="1"/>
  <c r="J149" i="7"/>
  <c r="O149" i="7" s="1"/>
  <c r="F149" i="7"/>
  <c r="K149" i="7" s="1"/>
  <c r="P149" i="7" s="1"/>
  <c r="D151" i="7"/>
  <c r="E150" i="7"/>
  <c r="G150" i="7"/>
  <c r="L150" i="7" l="1"/>
  <c r="M150" i="7" s="1"/>
  <c r="H150" i="7"/>
  <c r="I150" i="7" s="1"/>
  <c r="J150" i="7"/>
  <c r="O150" i="7" s="1"/>
  <c r="F150" i="7"/>
  <c r="K150" i="7" s="1"/>
  <c r="P150" i="7" s="1"/>
  <c r="D152" i="7"/>
  <c r="E151" i="7"/>
  <c r="G151" i="7"/>
  <c r="J151" i="7" l="1"/>
  <c r="O151" i="7" s="1"/>
  <c r="F151" i="7"/>
  <c r="K151" i="7" s="1"/>
  <c r="P151" i="7" s="1"/>
  <c r="L151" i="7"/>
  <c r="M151" i="7" s="1"/>
  <c r="H151" i="7"/>
  <c r="I151" i="7" s="1"/>
  <c r="D153" i="7"/>
  <c r="G152" i="7"/>
  <c r="E152" i="7"/>
  <c r="D154" i="7" l="1"/>
  <c r="G153" i="7"/>
  <c r="E153" i="7"/>
  <c r="F152" i="7"/>
  <c r="K152" i="7" s="1"/>
  <c r="P152" i="7" s="1"/>
  <c r="J152" i="7"/>
  <c r="O152" i="7" s="1"/>
  <c r="H152" i="7"/>
  <c r="I152" i="7" s="1"/>
  <c r="L152" i="7"/>
  <c r="M152" i="7" s="1"/>
  <c r="J153" i="7" l="1"/>
  <c r="O153" i="7" s="1"/>
  <c r="F153" i="7"/>
  <c r="K153" i="7" s="1"/>
  <c r="P153" i="7" s="1"/>
  <c r="L153" i="7"/>
  <c r="M153" i="7" s="1"/>
  <c r="H153" i="7"/>
  <c r="I153" i="7" s="1"/>
  <c r="D155" i="7"/>
  <c r="E154" i="7"/>
  <c r="G154" i="7"/>
  <c r="D156" i="7" l="1"/>
  <c r="E155" i="7"/>
  <c r="G155" i="7"/>
  <c r="H154" i="7"/>
  <c r="I154" i="7" s="1"/>
  <c r="L154" i="7"/>
  <c r="M154" i="7" s="1"/>
  <c r="F154" i="7"/>
  <c r="K154" i="7" s="1"/>
  <c r="P154" i="7" s="1"/>
  <c r="J154" i="7"/>
  <c r="O154" i="7" s="1"/>
  <c r="J155" i="7" l="1"/>
  <c r="O155" i="7" s="1"/>
  <c r="F155" i="7"/>
  <c r="K155" i="7" s="1"/>
  <c r="P155" i="7" s="1"/>
  <c r="H155" i="7"/>
  <c r="I155" i="7" s="1"/>
  <c r="L155" i="7"/>
  <c r="M155" i="7" s="1"/>
  <c r="D157" i="7"/>
  <c r="G156" i="7"/>
  <c r="E156" i="7"/>
  <c r="J156" i="7" l="1"/>
  <c r="O156" i="7" s="1"/>
  <c r="F156" i="7"/>
  <c r="K156" i="7" s="1"/>
  <c r="P156" i="7" s="1"/>
  <c r="H156" i="7"/>
  <c r="I156" i="7" s="1"/>
  <c r="L156" i="7"/>
  <c r="M156" i="7" s="1"/>
  <c r="D158" i="7"/>
  <c r="G157" i="7"/>
  <c r="E157" i="7"/>
  <c r="J157" i="7" l="1"/>
  <c r="O157" i="7" s="1"/>
  <c r="F157" i="7"/>
  <c r="K157" i="7" s="1"/>
  <c r="P157" i="7" s="1"/>
  <c r="L157" i="7"/>
  <c r="M157" i="7" s="1"/>
  <c r="H157" i="7"/>
  <c r="I157" i="7" s="1"/>
  <c r="D159" i="7"/>
  <c r="G158" i="7"/>
  <c r="E158" i="7"/>
  <c r="H158" i="7" l="1"/>
  <c r="I158" i="7" s="1"/>
  <c r="L158" i="7"/>
  <c r="M158" i="7" s="1"/>
  <c r="J158" i="7"/>
  <c r="O158" i="7" s="1"/>
  <c r="F158" i="7"/>
  <c r="K158" i="7" s="1"/>
  <c r="P158" i="7" s="1"/>
  <c r="D160" i="7"/>
  <c r="G159" i="7"/>
  <c r="E159" i="7"/>
  <c r="J159" i="7" l="1"/>
  <c r="O159" i="7" s="1"/>
  <c r="F159" i="7"/>
  <c r="K159" i="7" s="1"/>
  <c r="P159" i="7" s="1"/>
  <c r="H159" i="7"/>
  <c r="I159" i="7" s="1"/>
  <c r="L159" i="7"/>
  <c r="M159" i="7" s="1"/>
  <c r="D161" i="7"/>
  <c r="E160" i="7"/>
  <c r="G160" i="7"/>
  <c r="J160" i="7" l="1"/>
  <c r="O160" i="7" s="1"/>
  <c r="F160" i="7"/>
  <c r="K160" i="7" s="1"/>
  <c r="P160" i="7" s="1"/>
  <c r="L160" i="7"/>
  <c r="M160" i="7" s="1"/>
  <c r="H160" i="7"/>
  <c r="I160" i="7" s="1"/>
  <c r="D162" i="7"/>
  <c r="G161" i="7"/>
  <c r="E161" i="7"/>
  <c r="J161" i="7" l="1"/>
  <c r="O161" i="7" s="1"/>
  <c r="F161" i="7"/>
  <c r="K161" i="7" s="1"/>
  <c r="P161" i="7" s="1"/>
  <c r="L161" i="7"/>
  <c r="M161" i="7" s="1"/>
  <c r="H161" i="7"/>
  <c r="I161" i="7" s="1"/>
  <c r="D163" i="7"/>
  <c r="G162" i="7"/>
  <c r="E162" i="7"/>
  <c r="F162" i="7" l="1"/>
  <c r="K162" i="7" s="1"/>
  <c r="P162" i="7" s="1"/>
  <c r="J162" i="7"/>
  <c r="O162" i="7" s="1"/>
  <c r="H162" i="7"/>
  <c r="I162" i="7" s="1"/>
  <c r="L162" i="7"/>
  <c r="M162" i="7" s="1"/>
  <c r="D164" i="7"/>
  <c r="E163" i="7"/>
  <c r="G163" i="7"/>
  <c r="L163" i="7" l="1"/>
  <c r="M163" i="7" s="1"/>
  <c r="H163" i="7"/>
  <c r="I163" i="7" s="1"/>
  <c r="F163" i="7"/>
  <c r="K163" i="7" s="1"/>
  <c r="P163" i="7" s="1"/>
  <c r="J163" i="7"/>
  <c r="O163" i="7" s="1"/>
  <c r="D165" i="7"/>
  <c r="E164" i="7"/>
  <c r="G164" i="7"/>
  <c r="J164" i="7" l="1"/>
  <c r="O164" i="7" s="1"/>
  <c r="F164" i="7"/>
  <c r="K164" i="7" s="1"/>
  <c r="P164" i="7" s="1"/>
  <c r="H164" i="7"/>
  <c r="I164" i="7" s="1"/>
  <c r="L164" i="7"/>
  <c r="M164" i="7" s="1"/>
  <c r="D166" i="7"/>
  <c r="G165" i="7"/>
  <c r="E165" i="7"/>
  <c r="J165" i="7" l="1"/>
  <c r="O165" i="7" s="1"/>
  <c r="F165" i="7"/>
  <c r="K165" i="7" s="1"/>
  <c r="P165" i="7" s="1"/>
  <c r="H165" i="7"/>
  <c r="I165" i="7" s="1"/>
  <c r="L165" i="7"/>
  <c r="M165" i="7" s="1"/>
  <c r="D167" i="7"/>
  <c r="E166" i="7"/>
  <c r="G166" i="7"/>
  <c r="H166" i="7" l="1"/>
  <c r="I166" i="7" s="1"/>
  <c r="L166" i="7"/>
  <c r="M166" i="7" s="1"/>
  <c r="J166" i="7"/>
  <c r="O166" i="7" s="1"/>
  <c r="F166" i="7"/>
  <c r="K166" i="7" s="1"/>
  <c r="P166" i="7" s="1"/>
  <c r="D168" i="7"/>
  <c r="G167" i="7"/>
  <c r="E167" i="7"/>
  <c r="J167" i="7" l="1"/>
  <c r="O167" i="7" s="1"/>
  <c r="F167" i="7"/>
  <c r="K167" i="7" s="1"/>
  <c r="P167" i="7" s="1"/>
  <c r="D169" i="7"/>
  <c r="E168" i="7"/>
  <c r="G168" i="7"/>
  <c r="L167" i="7"/>
  <c r="M167" i="7" s="1"/>
  <c r="H167" i="7"/>
  <c r="I167" i="7" s="1"/>
  <c r="J168" i="7" l="1"/>
  <c r="O168" i="7" s="1"/>
  <c r="F168" i="7"/>
  <c r="K168" i="7" s="1"/>
  <c r="P168" i="7" s="1"/>
  <c r="H168" i="7"/>
  <c r="I168" i="7" s="1"/>
  <c r="L168" i="7"/>
  <c r="M168" i="7" s="1"/>
  <c r="D170" i="7"/>
  <c r="G169" i="7"/>
  <c r="E169" i="7"/>
  <c r="J169" i="7" l="1"/>
  <c r="O169" i="7" s="1"/>
  <c r="F169" i="7"/>
  <c r="K169" i="7" s="1"/>
  <c r="P169" i="7" s="1"/>
  <c r="H169" i="7"/>
  <c r="I169" i="7" s="1"/>
  <c r="L169" i="7"/>
  <c r="M169" i="7" s="1"/>
  <c r="D171" i="7"/>
  <c r="G170" i="7"/>
  <c r="E170" i="7"/>
  <c r="H170" i="7" l="1"/>
  <c r="I170" i="7" s="1"/>
  <c r="L170" i="7"/>
  <c r="M170" i="7" s="1"/>
  <c r="J170" i="7"/>
  <c r="O170" i="7" s="1"/>
  <c r="F170" i="7"/>
  <c r="K170" i="7" s="1"/>
  <c r="P170" i="7" s="1"/>
  <c r="D172" i="7"/>
  <c r="G171" i="7"/>
  <c r="E171" i="7"/>
  <c r="H171" i="7" l="1"/>
  <c r="I171" i="7" s="1"/>
  <c r="L171" i="7"/>
  <c r="M171" i="7" s="1"/>
  <c r="F171" i="7"/>
  <c r="K171" i="7" s="1"/>
  <c r="P171" i="7" s="1"/>
  <c r="J171" i="7"/>
  <c r="O171" i="7" s="1"/>
  <c r="D173" i="7"/>
  <c r="E172" i="7"/>
  <c r="G172" i="7"/>
  <c r="H172" i="7" l="1"/>
  <c r="I172" i="7" s="1"/>
  <c r="L172" i="7"/>
  <c r="M172" i="7" s="1"/>
  <c r="J172" i="7"/>
  <c r="O172" i="7" s="1"/>
  <c r="F172" i="7"/>
  <c r="K172" i="7" s="1"/>
  <c r="P172" i="7" s="1"/>
  <c r="D174" i="7"/>
  <c r="E173" i="7"/>
  <c r="G173" i="7"/>
  <c r="J173" i="7" l="1"/>
  <c r="O173" i="7" s="1"/>
  <c r="F173" i="7"/>
  <c r="K173" i="7" s="1"/>
  <c r="P173" i="7" s="1"/>
  <c r="L173" i="7"/>
  <c r="M173" i="7" s="1"/>
  <c r="H173" i="7"/>
  <c r="I173" i="7" s="1"/>
  <c r="D175" i="7"/>
  <c r="E174" i="7"/>
  <c r="G174" i="7"/>
  <c r="H174" i="7" l="1"/>
  <c r="I174" i="7" s="1"/>
  <c r="L174" i="7"/>
  <c r="M174" i="7" s="1"/>
  <c r="F174" i="7"/>
  <c r="K174" i="7" s="1"/>
  <c r="P174" i="7" s="1"/>
  <c r="J174" i="7"/>
  <c r="O174" i="7" s="1"/>
  <c r="D176" i="7"/>
  <c r="G175" i="7"/>
  <c r="E175" i="7"/>
  <c r="H175" i="7" l="1"/>
  <c r="I175" i="7" s="1"/>
  <c r="L175" i="7"/>
  <c r="M175" i="7" s="1"/>
  <c r="J175" i="7"/>
  <c r="O175" i="7" s="1"/>
  <c r="F175" i="7"/>
  <c r="K175" i="7" s="1"/>
  <c r="P175" i="7" s="1"/>
  <c r="D177" i="7"/>
  <c r="G176" i="7"/>
  <c r="E176" i="7"/>
  <c r="J176" i="7" l="1"/>
  <c r="O176" i="7" s="1"/>
  <c r="F176" i="7"/>
  <c r="K176" i="7" s="1"/>
  <c r="P176" i="7" s="1"/>
  <c r="L176" i="7"/>
  <c r="M176" i="7" s="1"/>
  <c r="H176" i="7"/>
  <c r="I176" i="7" s="1"/>
  <c r="D178" i="7"/>
  <c r="E177" i="7"/>
  <c r="G177" i="7"/>
  <c r="L177" i="7" l="1"/>
  <c r="M177" i="7" s="1"/>
  <c r="H177" i="7"/>
  <c r="I177" i="7" s="1"/>
  <c r="J177" i="7"/>
  <c r="O177" i="7" s="1"/>
  <c r="F177" i="7"/>
  <c r="K177" i="7" s="1"/>
  <c r="P177" i="7" s="1"/>
  <c r="D179" i="7"/>
  <c r="E178" i="7"/>
  <c r="G178" i="7"/>
  <c r="J178" i="7" l="1"/>
  <c r="O178" i="7" s="1"/>
  <c r="F178" i="7"/>
  <c r="K178" i="7" s="1"/>
  <c r="P178" i="7" s="1"/>
  <c r="H178" i="7"/>
  <c r="I178" i="7" s="1"/>
  <c r="L178" i="7"/>
  <c r="M178" i="7" s="1"/>
  <c r="D180" i="7"/>
  <c r="E179" i="7"/>
  <c r="G179" i="7"/>
  <c r="H179" i="7" l="1"/>
  <c r="I179" i="7" s="1"/>
  <c r="L179" i="7"/>
  <c r="M179" i="7" s="1"/>
  <c r="J179" i="7"/>
  <c r="O179" i="7" s="1"/>
  <c r="F179" i="7"/>
  <c r="K179" i="7" s="1"/>
  <c r="P179" i="7" s="1"/>
  <c r="D181" i="7"/>
  <c r="E180" i="7"/>
  <c r="G180" i="7"/>
  <c r="D182" i="7" l="1"/>
  <c r="G181" i="7"/>
  <c r="E181" i="7"/>
  <c r="H180" i="7"/>
  <c r="I180" i="7" s="1"/>
  <c r="L180" i="7"/>
  <c r="M180" i="7" s="1"/>
  <c r="F180" i="7"/>
  <c r="K180" i="7" s="1"/>
  <c r="P180" i="7" s="1"/>
  <c r="J180" i="7"/>
  <c r="O180" i="7" s="1"/>
  <c r="J181" i="7" l="1"/>
  <c r="O181" i="7" s="1"/>
  <c r="F181" i="7"/>
  <c r="K181" i="7" s="1"/>
  <c r="P181" i="7" s="1"/>
  <c r="H181" i="7"/>
  <c r="I181" i="7" s="1"/>
  <c r="L181" i="7"/>
  <c r="M181" i="7" s="1"/>
  <c r="D183" i="7"/>
  <c r="G182" i="7"/>
  <c r="E182" i="7"/>
  <c r="D184" i="7" l="1"/>
  <c r="G183" i="7"/>
  <c r="E183" i="7"/>
  <c r="F182" i="7"/>
  <c r="K182" i="7" s="1"/>
  <c r="P182" i="7" s="1"/>
  <c r="J182" i="7"/>
  <c r="O182" i="7" s="1"/>
  <c r="H182" i="7"/>
  <c r="I182" i="7" s="1"/>
  <c r="L182" i="7"/>
  <c r="M182" i="7" s="1"/>
  <c r="J183" i="7" l="1"/>
  <c r="O183" i="7" s="1"/>
  <c r="F183" i="7"/>
  <c r="K183" i="7" s="1"/>
  <c r="P183" i="7" s="1"/>
  <c r="H183" i="7"/>
  <c r="I183" i="7" s="1"/>
  <c r="L183" i="7"/>
  <c r="M183" i="7" s="1"/>
  <c r="D185" i="7"/>
  <c r="G184" i="7"/>
  <c r="E184" i="7"/>
  <c r="D186" i="7" l="1"/>
  <c r="E185" i="7"/>
  <c r="G185" i="7"/>
  <c r="J184" i="7"/>
  <c r="O184" i="7" s="1"/>
  <c r="F184" i="7"/>
  <c r="K184" i="7" s="1"/>
  <c r="P184" i="7" s="1"/>
  <c r="H184" i="7"/>
  <c r="I184" i="7" s="1"/>
  <c r="L184" i="7"/>
  <c r="M184" i="7" s="1"/>
  <c r="F185" i="7" l="1"/>
  <c r="K185" i="7" s="1"/>
  <c r="P185" i="7" s="1"/>
  <c r="J185" i="7"/>
  <c r="O185" i="7" s="1"/>
  <c r="L185" i="7"/>
  <c r="M185" i="7" s="1"/>
  <c r="H185" i="7"/>
  <c r="I185" i="7" s="1"/>
  <c r="D187" i="7"/>
  <c r="G186" i="7"/>
  <c r="E186" i="7"/>
  <c r="J186" i="7" l="1"/>
  <c r="O186" i="7" s="1"/>
  <c r="F186" i="7"/>
  <c r="K186" i="7" s="1"/>
  <c r="P186" i="7" s="1"/>
  <c r="L186" i="7"/>
  <c r="M186" i="7" s="1"/>
  <c r="H186" i="7"/>
  <c r="I186" i="7" s="1"/>
  <c r="D188" i="7"/>
  <c r="G187" i="7"/>
  <c r="E187" i="7"/>
  <c r="F187" i="7" l="1"/>
  <c r="K187" i="7" s="1"/>
  <c r="P187" i="7" s="1"/>
  <c r="J187" i="7"/>
  <c r="O187" i="7" s="1"/>
  <c r="H187" i="7"/>
  <c r="I187" i="7" s="1"/>
  <c r="L187" i="7"/>
  <c r="M187" i="7" s="1"/>
  <c r="D189" i="7"/>
  <c r="E188" i="7"/>
  <c r="G188" i="7"/>
  <c r="J188" i="7" l="1"/>
  <c r="O188" i="7" s="1"/>
  <c r="F188" i="7"/>
  <c r="K188" i="7" s="1"/>
  <c r="P188" i="7" s="1"/>
  <c r="L188" i="7"/>
  <c r="M188" i="7" s="1"/>
  <c r="H188" i="7"/>
  <c r="I188" i="7" s="1"/>
  <c r="D190" i="7"/>
  <c r="G189" i="7"/>
  <c r="E189" i="7"/>
  <c r="H189" i="7" l="1"/>
  <c r="I189" i="7" s="1"/>
  <c r="L189" i="7"/>
  <c r="M189" i="7" s="1"/>
  <c r="J189" i="7"/>
  <c r="O189" i="7" s="1"/>
  <c r="F189" i="7"/>
  <c r="K189" i="7" s="1"/>
  <c r="P189" i="7" s="1"/>
  <c r="D191" i="7"/>
  <c r="G190" i="7"/>
  <c r="E190" i="7"/>
  <c r="F190" i="7" l="1"/>
  <c r="K190" i="7" s="1"/>
  <c r="P190" i="7" s="1"/>
  <c r="J190" i="7"/>
  <c r="O190" i="7" s="1"/>
  <c r="H190" i="7"/>
  <c r="I190" i="7" s="1"/>
  <c r="L190" i="7"/>
  <c r="M190" i="7" s="1"/>
  <c r="D192" i="7"/>
  <c r="E191" i="7"/>
  <c r="G191" i="7"/>
  <c r="H191" i="7" l="1"/>
  <c r="I191" i="7" s="1"/>
  <c r="L191" i="7"/>
  <c r="M191" i="7" s="1"/>
  <c r="J191" i="7"/>
  <c r="O191" i="7" s="1"/>
  <c r="F191" i="7"/>
  <c r="K191" i="7" s="1"/>
  <c r="P191" i="7" s="1"/>
  <c r="D193" i="7"/>
  <c r="G192" i="7"/>
  <c r="E192" i="7"/>
  <c r="F192" i="7" l="1"/>
  <c r="K192" i="7" s="1"/>
  <c r="P192" i="7" s="1"/>
  <c r="J192" i="7"/>
  <c r="O192" i="7" s="1"/>
  <c r="L192" i="7"/>
  <c r="M192" i="7" s="1"/>
  <c r="H192" i="7"/>
  <c r="I192" i="7" s="1"/>
  <c r="D194" i="7"/>
  <c r="G193" i="7"/>
  <c r="E193" i="7"/>
  <c r="J193" i="7" l="1"/>
  <c r="O193" i="7" s="1"/>
  <c r="F193" i="7"/>
  <c r="K193" i="7" s="1"/>
  <c r="P193" i="7" s="1"/>
  <c r="L193" i="7"/>
  <c r="M193" i="7" s="1"/>
  <c r="H193" i="7"/>
  <c r="I193" i="7" s="1"/>
  <c r="D195" i="7"/>
  <c r="G194" i="7"/>
  <c r="E194" i="7"/>
  <c r="J194" i="7" l="1"/>
  <c r="O194" i="7" s="1"/>
  <c r="F194" i="7"/>
  <c r="K194" i="7" s="1"/>
  <c r="P194" i="7" s="1"/>
  <c r="D196" i="7"/>
  <c r="E195" i="7"/>
  <c r="G195" i="7"/>
  <c r="L194" i="7"/>
  <c r="M194" i="7" s="1"/>
  <c r="H194" i="7"/>
  <c r="I194" i="7" s="1"/>
  <c r="F195" i="7" l="1"/>
  <c r="K195" i="7" s="1"/>
  <c r="P195" i="7" s="1"/>
  <c r="J195" i="7"/>
  <c r="O195" i="7" s="1"/>
  <c r="H195" i="7"/>
  <c r="I195" i="7" s="1"/>
  <c r="L195" i="7"/>
  <c r="M195" i="7" s="1"/>
  <c r="D197" i="7"/>
  <c r="E196" i="7"/>
  <c r="G196" i="7"/>
  <c r="H196" i="7" l="1"/>
  <c r="I196" i="7" s="1"/>
  <c r="L196" i="7"/>
  <c r="M196" i="7" s="1"/>
  <c r="F196" i="7"/>
  <c r="K196" i="7" s="1"/>
  <c r="P196" i="7" s="1"/>
  <c r="J196" i="7"/>
  <c r="O196" i="7" s="1"/>
  <c r="D198" i="7"/>
  <c r="G197" i="7"/>
  <c r="E197" i="7"/>
  <c r="F197" i="7" l="1"/>
  <c r="K197" i="7" s="1"/>
  <c r="P197" i="7" s="1"/>
  <c r="J197" i="7"/>
  <c r="O197" i="7" s="1"/>
  <c r="L197" i="7"/>
  <c r="M197" i="7" s="1"/>
  <c r="H197" i="7"/>
  <c r="I197" i="7" s="1"/>
  <c r="D199" i="7"/>
  <c r="G198" i="7"/>
  <c r="E198" i="7"/>
  <c r="D200" i="7" l="1"/>
  <c r="E199" i="7"/>
  <c r="G199" i="7"/>
  <c r="F198" i="7"/>
  <c r="K198" i="7" s="1"/>
  <c r="P198" i="7" s="1"/>
  <c r="J198" i="7"/>
  <c r="O198" i="7" s="1"/>
  <c r="H198" i="7"/>
  <c r="I198" i="7" s="1"/>
  <c r="L198" i="7"/>
  <c r="M198" i="7" s="1"/>
  <c r="H199" i="7" l="1"/>
  <c r="I199" i="7" s="1"/>
  <c r="L199" i="7"/>
  <c r="M199" i="7" s="1"/>
  <c r="J199" i="7"/>
  <c r="O199" i="7" s="1"/>
  <c r="F199" i="7"/>
  <c r="K199" i="7" s="1"/>
  <c r="P199" i="7" s="1"/>
  <c r="D201" i="7"/>
  <c r="G200" i="7"/>
  <c r="E200" i="7"/>
  <c r="F200" i="7" l="1"/>
  <c r="K200" i="7" s="1"/>
  <c r="P200" i="7" s="1"/>
  <c r="J200" i="7"/>
  <c r="O200" i="7" s="1"/>
  <c r="G201" i="7"/>
  <c r="E201" i="7"/>
  <c r="L200" i="7"/>
  <c r="M200" i="7" s="1"/>
  <c r="H200" i="7"/>
  <c r="I200" i="7" s="1"/>
  <c r="F201" i="7" l="1"/>
  <c r="K201" i="7" s="1"/>
  <c r="P201" i="7" s="1"/>
  <c r="J201" i="7"/>
  <c r="O201" i="7" s="1"/>
  <c r="H201" i="7"/>
  <c r="I201" i="7" s="1"/>
  <c r="L201" i="7"/>
  <c r="M201" i="7" s="1"/>
</calcChain>
</file>

<file path=xl/sharedStrings.xml><?xml version="1.0" encoding="utf-8"?>
<sst xmlns="http://schemas.openxmlformats.org/spreadsheetml/2006/main" count="90" uniqueCount="38">
  <si>
    <t>Capital Share of Income (alpha)</t>
  </si>
  <si>
    <t>Depreciation Rate (delta)</t>
  </si>
  <si>
    <t>Saving Rate (s)</t>
  </si>
  <si>
    <t>Population Growth Rate (eta)</t>
  </si>
  <si>
    <t>Technology Growth Rate (gamma)</t>
  </si>
  <si>
    <t>Adj. Technology Growth Rate (gamma tilde)</t>
  </si>
  <si>
    <t>Steady state capital per effective worker</t>
  </si>
  <si>
    <t>Steady state output per effective worker</t>
  </si>
  <si>
    <t>Steady state consump,tion per effective worker</t>
  </si>
  <si>
    <t>A tilde</t>
  </si>
  <si>
    <t>L</t>
  </si>
  <si>
    <t>k tilde</t>
  </si>
  <si>
    <t>y tilde</t>
  </si>
  <si>
    <t>c tilde</t>
  </si>
  <si>
    <t>k</t>
  </si>
  <si>
    <t>y</t>
  </si>
  <si>
    <t>c</t>
  </si>
  <si>
    <t>K</t>
  </si>
  <si>
    <t>Y</t>
  </si>
  <si>
    <t>C</t>
  </si>
  <si>
    <t>\</t>
  </si>
  <si>
    <t>log k</t>
  </si>
  <si>
    <t>log K</t>
  </si>
  <si>
    <t>growth rate k</t>
  </si>
  <si>
    <t>growth rate K</t>
  </si>
  <si>
    <t>steady state</t>
  </si>
  <si>
    <t>New Savings Rate (optimal consumption = alpha)</t>
  </si>
  <si>
    <t>New Steady State</t>
  </si>
  <si>
    <t>Period</t>
  </si>
  <si>
    <t>Steady State k tilde 2</t>
  </si>
  <si>
    <t>Steady y tilde 2</t>
  </si>
  <si>
    <t>steady c tilde 2</t>
  </si>
  <si>
    <t>Steady State k tilde 1</t>
  </si>
  <si>
    <t>Steady State y tilde 1</t>
  </si>
  <si>
    <t>Steady state c tilde 1</t>
  </si>
  <si>
    <t>steady state k tilde 1</t>
  </si>
  <si>
    <t>steady state k tilde 2</t>
  </si>
  <si>
    <t>New Adj. Technology Growth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</si>
</sst>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chartsheet" Target="chartsheets/sheet10.xml"/><Relationship Id="rId1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5.xml"/><Relationship Id="rId12" Type="http://schemas.openxmlformats.org/officeDocument/2006/relationships/chartsheet" Target="chartsheets/sheet9.xml"/><Relationship Id="rId1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4.xml"/><Relationship Id="rId15" Type="http://schemas.openxmlformats.org/officeDocument/2006/relationships/theme" Target="theme/theme1.xml"/><Relationship Id="rId10" Type="http://schemas.openxmlformats.org/officeDocument/2006/relationships/worksheet" Target="worksheets/sheet3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7.xml"/><Relationship Id="rId14" Type="http://schemas.openxmlformats.org/officeDocument/2006/relationships/chartsheet" Target="chartsheets/sheet1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>
                <a:solidFill>
                  <a:schemeClr val="tx1"/>
                </a:solidFill>
              </a:rPr>
              <a:t>Capital Per Effective Worker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Capital Per Effective Worker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'Base Solow Model'!$C$2:$C$101</c:f>
              <c:numCache>
                <c:formatCode>General</c:formatCode>
                <c:ptCount val="100"/>
                <c:pt idx="0">
                  <c:v>2.661</c:v>
                </c:pt>
                <c:pt idx="1">
                  <c:v>2.9340718069404725</c:v>
                </c:pt>
                <c:pt idx="2">
                  <c:v>3.1819907853748743</c:v>
                </c:pt>
                <c:pt idx="3">
                  <c:v>3.4062818721550459</c:v>
                </c:pt>
                <c:pt idx="4">
                  <c:v>3.6086367371088892</c:v>
                </c:pt>
                <c:pt idx="5">
                  <c:v>3.7907973676184192</c:v>
                </c:pt>
                <c:pt idx="6">
                  <c:v>3.9544843422216496</c:v>
                </c:pt>
                <c:pt idx="7">
                  <c:v>4.1013533156144195</c:v>
                </c:pt>
                <c:pt idx="8">
                  <c:v>4.2329697005358575</c:v>
                </c:pt>
                <c:pt idx="9">
                  <c:v>4.3507952354216126</c:v>
                </c:pt>
                <c:pt idx="10">
                  <c:v>4.4561823483537255</c:v>
                </c:pt>
                <c:pt idx="11">
                  <c:v>4.5503736112256554</c:v>
                </c:pt>
                <c:pt idx="12">
                  <c:v>4.6345044660304904</c:v>
                </c:pt>
                <c:pt idx="13">
                  <c:v>4.7096079894174494</c:v>
                </c:pt>
                <c:pt idx="14">
                  <c:v>4.7766208537709414</c:v>
                </c:pt>
                <c:pt idx="15">
                  <c:v>4.8363899104124561</c:v>
                </c:pt>
                <c:pt idx="16">
                  <c:v>4.8896790050330692</c:v>
                </c:pt>
                <c:pt idx="17">
                  <c:v>4.9371757639328901</c:v>
                </c:pt>
                <c:pt idx="18">
                  <c:v>4.9794981796071154</c:v>
                </c:pt>
                <c:pt idx="19">
                  <c:v>5.0172008873823213</c:v>
                </c:pt>
                <c:pt idx="20">
                  <c:v>5.0507810691243549</c:v>
                </c:pt>
                <c:pt idx="21">
                  <c:v>5.0806839509960655</c:v>
                </c:pt>
                <c:pt idx="22">
                  <c:v>5.1073078836720551</c:v>
                </c:pt>
                <c:pt idx="23">
                  <c:v>5.1310090080262603</c:v>
                </c:pt>
                <c:pt idx="24">
                  <c:v>5.1521055190267591</c:v>
                </c:pt>
                <c:pt idx="25">
                  <c:v>5.1708815467874052</c:v>
                </c:pt>
                <c:pt idx="26">
                  <c:v>5.1875906774394158</c:v>
                </c:pt>
                <c:pt idx="27">
                  <c:v>5.2024591384249526</c:v>
                </c:pt>
                <c:pt idx="28">
                  <c:v>5.2156886735080592</c:v>
                </c:pt>
                <c:pt idx="29">
                  <c:v>5.227459132631461</c:v>
                </c:pt>
                <c:pt idx="30">
                  <c:v>5.2379308010014443</c:v>
                </c:pt>
                <c:pt idx="31">
                  <c:v>5.2472464906611771</c:v>
                </c:pt>
                <c:pt idx="32">
                  <c:v>5.2555334164628675</c:v>
                </c:pt>
                <c:pt idx="33">
                  <c:v>5.26290487687693</c:v>
                </c:pt>
                <c:pt idx="34">
                  <c:v>5.269461758556873</c:v>
                </c:pt>
                <c:pt idx="35">
                  <c:v>5.2752938820644744</c:v>
                </c:pt>
                <c:pt idx="36">
                  <c:v>5.2804812046866516</c:v>
                </c:pt>
                <c:pt idx="37">
                  <c:v>5.2850948948668099</c:v>
                </c:pt>
                <c:pt idx="38">
                  <c:v>5.2891982914439133</c:v>
                </c:pt>
                <c:pt idx="39">
                  <c:v>5.2928477596501446</c:v>
                </c:pt>
                <c:pt idx="40">
                  <c:v>5.2960934546662566</c:v>
                </c:pt>
                <c:pt idx="41">
                  <c:v>5.2989800024726952</c:v>
                </c:pt>
                <c:pt idx="42">
                  <c:v>5.3015471067622126</c:v>
                </c:pt>
                <c:pt idx="43">
                  <c:v>5.3038300897924229</c:v>
                </c:pt>
                <c:pt idx="44">
                  <c:v>5.3058603742499058</c:v>
                </c:pt>
                <c:pt idx="45">
                  <c:v>5.3076659124660752</c:v>
                </c:pt>
                <c:pt idx="46">
                  <c:v>5.3092715686636156</c:v>
                </c:pt>
                <c:pt idx="47">
                  <c:v>5.3106994593155017</c:v>
                </c:pt>
                <c:pt idx="48">
                  <c:v>5.3119692561611078</c:v>
                </c:pt>
                <c:pt idx="49">
                  <c:v>5.3130984559405956</c:v>
                </c:pt>
                <c:pt idx="50">
                  <c:v>5.3141026204747277</c:v>
                </c:pt>
                <c:pt idx="51">
                  <c:v>5.3149955903279844</c:v>
                </c:pt>
                <c:pt idx="52">
                  <c:v>5.3157896749440541</c:v>
                </c:pt>
                <c:pt idx="53">
                  <c:v>5.3164958218305438</c:v>
                </c:pt>
                <c:pt idx="54">
                  <c:v>5.3171237670904734</c:v>
                </c:pt>
                <c:pt idx="55">
                  <c:v>5.3176821693484486</c:v>
                </c:pt>
                <c:pt idx="56">
                  <c:v>5.3181787288964477</c:v>
                </c:pt>
                <c:pt idx="57">
                  <c:v>5.3186202936849902</c:v>
                </c:pt>
                <c:pt idx="58">
                  <c:v>5.3190129536078015</c:v>
                </c:pt>
                <c:pt idx="59">
                  <c:v>5.3193621243695546</c:v>
                </c:pt>
                <c:pt idx="60">
                  <c:v>5.3196726220849282</c:v>
                </c:pt>
                <c:pt idx="61">
                  <c:v>5.3199487296312036</c:v>
                </c:pt>
                <c:pt idx="62">
                  <c:v>5.3201942556643411</c:v>
                </c:pt>
                <c:pt idx="63">
                  <c:v>5.3204125871083985</c:v>
                </c:pt>
                <c:pt idx="64">
                  <c:v>5.3206067358390561</c:v>
                </c:pt>
                <c:pt idx="65">
                  <c:v>5.3207793802026169</c:v>
                </c:pt>
                <c:pt idx="66">
                  <c:v>5.3209329019411635</c:v>
                </c:pt>
                <c:pt idx="67">
                  <c:v>5.3210694190316703</c:v>
                </c:pt>
                <c:pt idx="68">
                  <c:v>5.3211908148907829</c:v>
                </c:pt>
                <c:pt idx="69">
                  <c:v>5.3212987643471905</c:v>
                </c:pt>
                <c:pt idx="70">
                  <c:v>5.3213947567390756</c:v>
                </c:pt>
                <c:pt idx="71">
                  <c:v>5.3214801164546959</c:v>
                </c:pt>
                <c:pt idx="72">
                  <c:v>5.3215560211989583</c:v>
                </c:pt>
                <c:pt idx="73">
                  <c:v>5.3216235182376312</c:v>
                </c:pt>
                <c:pt idx="74">
                  <c:v>5.3216835388429908</c:v>
                </c:pt>
                <c:pt idx="75">
                  <c:v>5.3217369111399551</c:v>
                </c:pt>
                <c:pt idx="76">
                  <c:v>5.3217843715297661</c:v>
                </c:pt>
                <c:pt idx="77">
                  <c:v>5.3218265748486697</c:v>
                </c:pt>
                <c:pt idx="78">
                  <c:v>5.3218641034016319</c:v>
                </c:pt>
                <c:pt idx="79">
                  <c:v>5.321897474995648</c:v>
                </c:pt>
                <c:pt idx="80">
                  <c:v>5.3219271500833996</c:v>
                </c:pt>
                <c:pt idx="81">
                  <c:v>5.3219535381157685</c:v>
                </c:pt>
                <c:pt idx="82">
                  <c:v>5.3219770031908098</c:v>
                </c:pt>
                <c:pt idx="83">
                  <c:v>5.3219978690770846</c:v>
                </c:pt>
                <c:pt idx="84">
                  <c:v>5.3220164236806431</c:v>
                </c:pt>
                <c:pt idx="85">
                  <c:v>5.3220329230172592</c:v>
                </c:pt>
                <c:pt idx="86">
                  <c:v>5.3220475947447135</c:v>
                </c:pt>
                <c:pt idx="87">
                  <c:v>5.3220606413038452</c:v>
                </c:pt>
                <c:pt idx="88">
                  <c:v>5.3220722427117</c:v>
                </c:pt>
                <c:pt idx="89">
                  <c:v>5.3220825590453087</c:v>
                </c:pt>
                <c:pt idx="90">
                  <c:v>5.3220917326503567</c:v>
                </c:pt>
                <c:pt idx="91">
                  <c:v>5.3220998901052177</c:v>
                </c:pt>
                <c:pt idx="92">
                  <c:v>5.3221071439674414</c:v>
                </c:pt>
                <c:pt idx="93">
                  <c:v>5.3221135943267939</c:v>
                </c:pt>
                <c:pt idx="94">
                  <c:v>5.3221193301862799</c:v>
                </c:pt>
                <c:pt idx="95">
                  <c:v>5.3221244306901907</c:v>
                </c:pt>
                <c:pt idx="96">
                  <c:v>5.3221289662161304</c:v>
                </c:pt>
                <c:pt idx="97">
                  <c:v>5.3221329993460804</c:v>
                </c:pt>
                <c:pt idx="98">
                  <c:v>5.3221365857299068</c:v>
                </c:pt>
                <c:pt idx="99">
                  <c:v>5.3221397748532109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F-4BA1-BBCA-D0899A405613}"/>
            </c:ext>
          </c:extLst>
        </c:ser>
        <c:ser>
          <c:idx val="1"/>
          <c:order val="1"/>
          <c:tx>
            <c:v>Steady State</c:v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0180035506769281E-2"/>
                  <c:y val="-3.6969726708345756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1F-4BA1-BBCA-D0899A4056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'Base Solow Model'!$P$2:$P$101</c:f>
              <c:numCache>
                <c:formatCode>General</c:formatCode>
                <c:ptCount val="100"/>
                <c:pt idx="0">
                  <c:v>5.3220000000000001</c:v>
                </c:pt>
                <c:pt idx="1">
                  <c:v>5.3220000000000001</c:v>
                </c:pt>
                <c:pt idx="2">
                  <c:v>5.3220000000000001</c:v>
                </c:pt>
                <c:pt idx="3">
                  <c:v>5.3220000000000001</c:v>
                </c:pt>
                <c:pt idx="4">
                  <c:v>5.3220000000000001</c:v>
                </c:pt>
                <c:pt idx="5">
                  <c:v>5.3220000000000001</c:v>
                </c:pt>
                <c:pt idx="6">
                  <c:v>5.3220000000000001</c:v>
                </c:pt>
                <c:pt idx="7">
                  <c:v>5.3220000000000001</c:v>
                </c:pt>
                <c:pt idx="8">
                  <c:v>5.3220000000000001</c:v>
                </c:pt>
                <c:pt idx="9">
                  <c:v>5.3220000000000001</c:v>
                </c:pt>
                <c:pt idx="10">
                  <c:v>5.3220000000000001</c:v>
                </c:pt>
                <c:pt idx="11">
                  <c:v>5.3220000000000001</c:v>
                </c:pt>
                <c:pt idx="12">
                  <c:v>5.3220000000000001</c:v>
                </c:pt>
                <c:pt idx="13">
                  <c:v>5.3220000000000001</c:v>
                </c:pt>
                <c:pt idx="14">
                  <c:v>5.3220000000000001</c:v>
                </c:pt>
                <c:pt idx="15">
                  <c:v>5.3220000000000001</c:v>
                </c:pt>
                <c:pt idx="16">
                  <c:v>5.3220000000000001</c:v>
                </c:pt>
                <c:pt idx="17">
                  <c:v>5.3220000000000001</c:v>
                </c:pt>
                <c:pt idx="18">
                  <c:v>5.3220000000000001</c:v>
                </c:pt>
                <c:pt idx="19">
                  <c:v>5.3220000000000001</c:v>
                </c:pt>
                <c:pt idx="20">
                  <c:v>5.3220000000000001</c:v>
                </c:pt>
                <c:pt idx="21">
                  <c:v>5.3220000000000001</c:v>
                </c:pt>
                <c:pt idx="22">
                  <c:v>5.3220000000000001</c:v>
                </c:pt>
                <c:pt idx="23">
                  <c:v>5.3220000000000001</c:v>
                </c:pt>
                <c:pt idx="24">
                  <c:v>5.3220000000000001</c:v>
                </c:pt>
                <c:pt idx="25">
                  <c:v>5.3220000000000001</c:v>
                </c:pt>
                <c:pt idx="26">
                  <c:v>5.3220000000000001</c:v>
                </c:pt>
                <c:pt idx="27">
                  <c:v>5.3220000000000001</c:v>
                </c:pt>
                <c:pt idx="28">
                  <c:v>5.3220000000000001</c:v>
                </c:pt>
                <c:pt idx="29">
                  <c:v>5.3220000000000001</c:v>
                </c:pt>
                <c:pt idx="30">
                  <c:v>5.3220000000000001</c:v>
                </c:pt>
                <c:pt idx="31">
                  <c:v>5.3220000000000001</c:v>
                </c:pt>
                <c:pt idx="32">
                  <c:v>5.3220000000000001</c:v>
                </c:pt>
                <c:pt idx="33">
                  <c:v>5.3220000000000001</c:v>
                </c:pt>
                <c:pt idx="34">
                  <c:v>5.3220000000000001</c:v>
                </c:pt>
                <c:pt idx="35">
                  <c:v>5.3220000000000001</c:v>
                </c:pt>
                <c:pt idx="36">
                  <c:v>5.3220000000000001</c:v>
                </c:pt>
                <c:pt idx="37">
                  <c:v>5.3220000000000001</c:v>
                </c:pt>
                <c:pt idx="38">
                  <c:v>5.3220000000000001</c:v>
                </c:pt>
                <c:pt idx="39">
                  <c:v>5.3220000000000001</c:v>
                </c:pt>
                <c:pt idx="40">
                  <c:v>5.3220000000000001</c:v>
                </c:pt>
                <c:pt idx="41">
                  <c:v>5.3220000000000001</c:v>
                </c:pt>
                <c:pt idx="42">
                  <c:v>5.3220000000000001</c:v>
                </c:pt>
                <c:pt idx="43">
                  <c:v>5.3220000000000001</c:v>
                </c:pt>
                <c:pt idx="44">
                  <c:v>5.3220000000000001</c:v>
                </c:pt>
                <c:pt idx="45">
                  <c:v>5.3220000000000001</c:v>
                </c:pt>
                <c:pt idx="46">
                  <c:v>5.3220000000000001</c:v>
                </c:pt>
                <c:pt idx="47">
                  <c:v>5.3220000000000001</c:v>
                </c:pt>
                <c:pt idx="48">
                  <c:v>5.3220000000000001</c:v>
                </c:pt>
                <c:pt idx="49">
                  <c:v>5.3220000000000001</c:v>
                </c:pt>
                <c:pt idx="50">
                  <c:v>5.3220000000000001</c:v>
                </c:pt>
                <c:pt idx="51">
                  <c:v>5.3220000000000001</c:v>
                </c:pt>
                <c:pt idx="52">
                  <c:v>5.3220000000000001</c:v>
                </c:pt>
                <c:pt idx="53">
                  <c:v>5.3220000000000001</c:v>
                </c:pt>
                <c:pt idx="54">
                  <c:v>5.3220000000000001</c:v>
                </c:pt>
                <c:pt idx="55">
                  <c:v>5.3220000000000001</c:v>
                </c:pt>
                <c:pt idx="56">
                  <c:v>5.3220000000000001</c:v>
                </c:pt>
                <c:pt idx="57">
                  <c:v>5.3220000000000001</c:v>
                </c:pt>
                <c:pt idx="58">
                  <c:v>5.3220000000000001</c:v>
                </c:pt>
                <c:pt idx="59">
                  <c:v>5.3220000000000001</c:v>
                </c:pt>
                <c:pt idx="60">
                  <c:v>5.3220000000000001</c:v>
                </c:pt>
                <c:pt idx="61">
                  <c:v>5.3220000000000001</c:v>
                </c:pt>
                <c:pt idx="62">
                  <c:v>5.3220000000000001</c:v>
                </c:pt>
                <c:pt idx="63">
                  <c:v>5.3220000000000001</c:v>
                </c:pt>
                <c:pt idx="64">
                  <c:v>5.3220000000000001</c:v>
                </c:pt>
                <c:pt idx="65">
                  <c:v>5.3220000000000001</c:v>
                </c:pt>
                <c:pt idx="66">
                  <c:v>5.3220000000000001</c:v>
                </c:pt>
                <c:pt idx="67">
                  <c:v>5.3220000000000001</c:v>
                </c:pt>
                <c:pt idx="68">
                  <c:v>5.3220000000000001</c:v>
                </c:pt>
                <c:pt idx="69">
                  <c:v>5.3220000000000001</c:v>
                </c:pt>
                <c:pt idx="70">
                  <c:v>5.3220000000000001</c:v>
                </c:pt>
                <c:pt idx="71">
                  <c:v>5.3220000000000001</c:v>
                </c:pt>
                <c:pt idx="72">
                  <c:v>5.3220000000000001</c:v>
                </c:pt>
                <c:pt idx="73">
                  <c:v>5.3220000000000001</c:v>
                </c:pt>
                <c:pt idx="74">
                  <c:v>5.3220000000000001</c:v>
                </c:pt>
                <c:pt idx="75">
                  <c:v>5.3220000000000001</c:v>
                </c:pt>
                <c:pt idx="76">
                  <c:v>5.3220000000000001</c:v>
                </c:pt>
                <c:pt idx="77">
                  <c:v>5.3220000000000001</c:v>
                </c:pt>
                <c:pt idx="78">
                  <c:v>5.3220000000000001</c:v>
                </c:pt>
                <c:pt idx="79">
                  <c:v>5.3220000000000001</c:v>
                </c:pt>
                <c:pt idx="80">
                  <c:v>5.3220000000000001</c:v>
                </c:pt>
                <c:pt idx="81">
                  <c:v>5.3220000000000001</c:v>
                </c:pt>
                <c:pt idx="82">
                  <c:v>5.3220000000000001</c:v>
                </c:pt>
                <c:pt idx="83">
                  <c:v>5.3220000000000001</c:v>
                </c:pt>
                <c:pt idx="84">
                  <c:v>5.3220000000000001</c:v>
                </c:pt>
                <c:pt idx="85">
                  <c:v>5.3220000000000001</c:v>
                </c:pt>
                <c:pt idx="86">
                  <c:v>5.3220000000000001</c:v>
                </c:pt>
                <c:pt idx="87">
                  <c:v>5.3220000000000001</c:v>
                </c:pt>
                <c:pt idx="88">
                  <c:v>5.3220000000000001</c:v>
                </c:pt>
                <c:pt idx="89">
                  <c:v>5.3220000000000001</c:v>
                </c:pt>
                <c:pt idx="90">
                  <c:v>5.3220000000000001</c:v>
                </c:pt>
                <c:pt idx="91">
                  <c:v>5.3220000000000001</c:v>
                </c:pt>
                <c:pt idx="92">
                  <c:v>5.3220000000000001</c:v>
                </c:pt>
                <c:pt idx="93">
                  <c:v>5.3220000000000001</c:v>
                </c:pt>
                <c:pt idx="94">
                  <c:v>5.3220000000000001</c:v>
                </c:pt>
                <c:pt idx="95">
                  <c:v>5.3220000000000001</c:v>
                </c:pt>
                <c:pt idx="96">
                  <c:v>5.3220000000000001</c:v>
                </c:pt>
                <c:pt idx="97">
                  <c:v>5.3220000000000001</c:v>
                </c:pt>
                <c:pt idx="98">
                  <c:v>5.3220000000000001</c:v>
                </c:pt>
                <c:pt idx="99">
                  <c:v>5.3220000000000001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F-4BA1-BBCA-D0899A405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897935"/>
        <c:axId val="601895535"/>
      </c:lineChart>
      <c:catAx>
        <c:axId val="601897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5535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01895535"/>
        <c:scaling>
          <c:orientation val="minMax"/>
          <c:max val="6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70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Capital Per Effective Worker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7935"/>
        <c:crosses val="autoZero"/>
        <c:crossBetween val="between"/>
        <c:minorUnit val="0.2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>
                <a:solidFill>
                  <a:schemeClr val="tx1"/>
                </a:solidFill>
              </a:rPr>
              <a:t>(Log) Aggregate Capital From TFP Growth Rate 0.0875 to 0.175</a:t>
            </a:r>
          </a:p>
        </c:rich>
      </c:tx>
      <c:layout>
        <c:manualLayout>
          <c:xMode val="edge"/>
          <c:yMode val="edge"/>
          <c:x val="0.17695983447826796"/>
          <c:y val="2.0165538428609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(Log) Capital Per Worker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'Technology Growth Shock Up'!$A$52:$A$202</c:f>
              <c:numCache>
                <c:formatCode>General</c:formatCode>
                <c:ptCount val="15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  <c:pt idx="61">
                  <c:v>111</c:v>
                </c:pt>
                <c:pt idx="62">
                  <c:v>112</c:v>
                </c:pt>
                <c:pt idx="63">
                  <c:v>113</c:v>
                </c:pt>
                <c:pt idx="64">
                  <c:v>114</c:v>
                </c:pt>
                <c:pt idx="65">
                  <c:v>115</c:v>
                </c:pt>
                <c:pt idx="66">
                  <c:v>116</c:v>
                </c:pt>
                <c:pt idx="67">
                  <c:v>117</c:v>
                </c:pt>
                <c:pt idx="68">
                  <c:v>118</c:v>
                </c:pt>
                <c:pt idx="69">
                  <c:v>119</c:v>
                </c:pt>
                <c:pt idx="70">
                  <c:v>120</c:v>
                </c:pt>
                <c:pt idx="71">
                  <c:v>121</c:v>
                </c:pt>
                <c:pt idx="72">
                  <c:v>122</c:v>
                </c:pt>
                <c:pt idx="73">
                  <c:v>123</c:v>
                </c:pt>
                <c:pt idx="74">
                  <c:v>124</c:v>
                </c:pt>
                <c:pt idx="75">
                  <c:v>125</c:v>
                </c:pt>
                <c:pt idx="76">
                  <c:v>126</c:v>
                </c:pt>
                <c:pt idx="77">
                  <c:v>127</c:v>
                </c:pt>
                <c:pt idx="78">
                  <c:v>128</c:v>
                </c:pt>
                <c:pt idx="79">
                  <c:v>129</c:v>
                </c:pt>
                <c:pt idx="80">
                  <c:v>130</c:v>
                </c:pt>
                <c:pt idx="81">
                  <c:v>131</c:v>
                </c:pt>
                <c:pt idx="82">
                  <c:v>132</c:v>
                </c:pt>
                <c:pt idx="83">
                  <c:v>133</c:v>
                </c:pt>
                <c:pt idx="84">
                  <c:v>134</c:v>
                </c:pt>
                <c:pt idx="85">
                  <c:v>135</c:v>
                </c:pt>
                <c:pt idx="86">
                  <c:v>136</c:v>
                </c:pt>
                <c:pt idx="87">
                  <c:v>137</c:v>
                </c:pt>
                <c:pt idx="88">
                  <c:v>138</c:v>
                </c:pt>
                <c:pt idx="89">
                  <c:v>139</c:v>
                </c:pt>
                <c:pt idx="90">
                  <c:v>140</c:v>
                </c:pt>
                <c:pt idx="91">
                  <c:v>141</c:v>
                </c:pt>
                <c:pt idx="92">
                  <c:v>142</c:v>
                </c:pt>
                <c:pt idx="93">
                  <c:v>143</c:v>
                </c:pt>
                <c:pt idx="94">
                  <c:v>144</c:v>
                </c:pt>
                <c:pt idx="95">
                  <c:v>145</c:v>
                </c:pt>
                <c:pt idx="96">
                  <c:v>146</c:v>
                </c:pt>
                <c:pt idx="97">
                  <c:v>147</c:v>
                </c:pt>
                <c:pt idx="98">
                  <c:v>148</c:v>
                </c:pt>
                <c:pt idx="99">
                  <c:v>149</c:v>
                </c:pt>
                <c:pt idx="100">
                  <c:v>150</c:v>
                </c:pt>
                <c:pt idx="101">
                  <c:v>151</c:v>
                </c:pt>
                <c:pt idx="102">
                  <c:v>152</c:v>
                </c:pt>
                <c:pt idx="103">
                  <c:v>153</c:v>
                </c:pt>
                <c:pt idx="104">
                  <c:v>154</c:v>
                </c:pt>
                <c:pt idx="105">
                  <c:v>155</c:v>
                </c:pt>
                <c:pt idx="106">
                  <c:v>156</c:v>
                </c:pt>
                <c:pt idx="107">
                  <c:v>157</c:v>
                </c:pt>
                <c:pt idx="108">
                  <c:v>158</c:v>
                </c:pt>
                <c:pt idx="109">
                  <c:v>159</c:v>
                </c:pt>
                <c:pt idx="110">
                  <c:v>160</c:v>
                </c:pt>
                <c:pt idx="111">
                  <c:v>161</c:v>
                </c:pt>
                <c:pt idx="112">
                  <c:v>162</c:v>
                </c:pt>
                <c:pt idx="113">
                  <c:v>163</c:v>
                </c:pt>
                <c:pt idx="114">
                  <c:v>164</c:v>
                </c:pt>
                <c:pt idx="115">
                  <c:v>165</c:v>
                </c:pt>
                <c:pt idx="116">
                  <c:v>166</c:v>
                </c:pt>
                <c:pt idx="117">
                  <c:v>167</c:v>
                </c:pt>
                <c:pt idx="118">
                  <c:v>168</c:v>
                </c:pt>
                <c:pt idx="119">
                  <c:v>169</c:v>
                </c:pt>
                <c:pt idx="120">
                  <c:v>170</c:v>
                </c:pt>
                <c:pt idx="121">
                  <c:v>171</c:v>
                </c:pt>
                <c:pt idx="122">
                  <c:v>172</c:v>
                </c:pt>
                <c:pt idx="123">
                  <c:v>173</c:v>
                </c:pt>
                <c:pt idx="124">
                  <c:v>174</c:v>
                </c:pt>
                <c:pt idx="125">
                  <c:v>175</c:v>
                </c:pt>
                <c:pt idx="126">
                  <c:v>176</c:v>
                </c:pt>
                <c:pt idx="127">
                  <c:v>177</c:v>
                </c:pt>
                <c:pt idx="128">
                  <c:v>178</c:v>
                </c:pt>
                <c:pt idx="129">
                  <c:v>179</c:v>
                </c:pt>
                <c:pt idx="130">
                  <c:v>180</c:v>
                </c:pt>
                <c:pt idx="131">
                  <c:v>181</c:v>
                </c:pt>
                <c:pt idx="132">
                  <c:v>182</c:v>
                </c:pt>
                <c:pt idx="133">
                  <c:v>183</c:v>
                </c:pt>
                <c:pt idx="134">
                  <c:v>184</c:v>
                </c:pt>
                <c:pt idx="135">
                  <c:v>185</c:v>
                </c:pt>
                <c:pt idx="136">
                  <c:v>186</c:v>
                </c:pt>
                <c:pt idx="137">
                  <c:v>187</c:v>
                </c:pt>
                <c:pt idx="138">
                  <c:v>188</c:v>
                </c:pt>
                <c:pt idx="139">
                  <c:v>189</c:v>
                </c:pt>
                <c:pt idx="140">
                  <c:v>190</c:v>
                </c:pt>
                <c:pt idx="141">
                  <c:v>191</c:v>
                </c:pt>
                <c:pt idx="142">
                  <c:v>192</c:v>
                </c:pt>
                <c:pt idx="143">
                  <c:v>193</c:v>
                </c:pt>
                <c:pt idx="144">
                  <c:v>194</c:v>
                </c:pt>
                <c:pt idx="145">
                  <c:v>195</c:v>
                </c:pt>
                <c:pt idx="146">
                  <c:v>196</c:v>
                </c:pt>
                <c:pt idx="147">
                  <c:v>197</c:v>
                </c:pt>
                <c:pt idx="148">
                  <c:v>198</c:v>
                </c:pt>
                <c:pt idx="149">
                  <c:v>199</c:v>
                </c:pt>
                <c:pt idx="150">
                  <c:v>200</c:v>
                </c:pt>
              </c:numCache>
            </c:numRef>
          </c:cat>
          <c:val>
            <c:numRef>
              <c:f>'Technology Growth Shock Up'!$M$51:$M$201</c:f>
              <c:numCache>
                <c:formatCode>General</c:formatCode>
                <c:ptCount val="151"/>
                <c:pt idx="0">
                  <c:v>15.078841216774642</c:v>
                </c:pt>
                <c:pt idx="1">
                  <c:v>15.211701844982629</c:v>
                </c:pt>
                <c:pt idx="2">
                  <c:v>15.344541516767062</c:v>
                </c:pt>
                <c:pt idx="3">
                  <c:v>15.477362558324689</c:v>
                </c:pt>
                <c:pt idx="4">
                  <c:v>15.610167037160707</c:v>
                </c:pt>
                <c:pt idx="5">
                  <c:v>15.742956790957825</c:v>
                </c:pt>
                <c:pt idx="6">
                  <c:v>15.875733453202589</c:v>
                </c:pt>
                <c:pt idx="7">
                  <c:v>16.00849847593765</c:v>
                </c:pt>
                <c:pt idx="8">
                  <c:v>16.141253149965749</c:v>
                </c:pt>
                <c:pt idx="9">
                  <c:v>16.273998622793584</c:v>
                </c:pt>
                <c:pt idx="10">
                  <c:v>16.406735914570554</c:v>
                </c:pt>
                <c:pt idx="11">
                  <c:v>16.539465932248163</c:v>
                </c:pt>
                <c:pt idx="12">
                  <c:v>16.672189482160061</c:v>
                </c:pt>
                <c:pt idx="13">
                  <c:v>16.804907281199995</c:v>
                </c:pt>
                <c:pt idx="14">
                  <c:v>16.937619966754728</c:v>
                </c:pt>
                <c:pt idx="15">
                  <c:v>17.070328105531328</c:v>
                </c:pt>
                <c:pt idx="16">
                  <c:v>17.203032201402408</c:v>
                </c:pt>
                <c:pt idx="17">
                  <c:v>17.335732702378944</c:v>
                </c:pt>
                <c:pt idx="18">
                  <c:v>17.468430006808113</c:v>
                </c:pt>
                <c:pt idx="19">
                  <c:v>17.601124468882443</c:v>
                </c:pt>
                <c:pt idx="20">
                  <c:v>17.733816403537084</c:v>
                </c:pt>
                <c:pt idx="21">
                  <c:v>17.866506090803291</c:v>
                </c:pt>
                <c:pt idx="22">
                  <c:v>17.999193779678635</c:v>
                </c:pt>
                <c:pt idx="23">
                  <c:v>18.131879691567661</c:v>
                </c:pt>
                <c:pt idx="24">
                  <c:v>18.264564023340849</c:v>
                </c:pt>
                <c:pt idx="25">
                  <c:v>18.397246950054129</c:v>
                </c:pt>
                <c:pt idx="26">
                  <c:v>18.529928627366825</c:v>
                </c:pt>
                <c:pt idx="27">
                  <c:v>18.662609193691416</c:v>
                </c:pt>
                <c:pt idx="28">
                  <c:v>18.7952887721049</c:v>
                </c:pt>
                <c:pt idx="29">
                  <c:v>18.92796747204827</c:v>
                </c:pt>
                <c:pt idx="30">
                  <c:v>19.060645390837553</c:v>
                </c:pt>
                <c:pt idx="31">
                  <c:v>19.193322615007357</c:v>
                </c:pt>
                <c:pt idx="32">
                  <c:v>19.325999221505512</c:v>
                </c:pt>
                <c:pt idx="33">
                  <c:v>19.458675278755265</c:v>
                </c:pt>
                <c:pt idx="34">
                  <c:v>19.591350847599788</c:v>
                </c:pt>
                <c:pt idx="35">
                  <c:v>19.724025982141999</c:v>
                </c:pt>
                <c:pt idx="36">
                  <c:v>19.85670073049133</c:v>
                </c:pt>
                <c:pt idx="37">
                  <c:v>19.989375135427725</c:v>
                </c:pt>
                <c:pt idx="38">
                  <c:v>20.122049234992076</c:v>
                </c:pt>
                <c:pt idx="39">
                  <c:v>20.254723063011248</c:v>
                </c:pt>
                <c:pt idx="40">
                  <c:v>20.387396649564909</c:v>
                </c:pt>
                <c:pt idx="41">
                  <c:v>20.520070021400656</c:v>
                </c:pt>
                <c:pt idx="42">
                  <c:v>20.652743202303142</c:v>
                </c:pt>
                <c:pt idx="43">
                  <c:v>20.785416213422298</c:v>
                </c:pt>
                <c:pt idx="44">
                  <c:v>20.918089073565213</c:v>
                </c:pt>
                <c:pt idx="45">
                  <c:v>21.050761799455664</c:v>
                </c:pt>
                <c:pt idx="46">
                  <c:v>21.183434405964892</c:v>
                </c:pt>
                <c:pt idx="47">
                  <c:v>21.316106906316826</c:v>
                </c:pt>
                <c:pt idx="48">
                  <c:v>21.448779312270545</c:v>
                </c:pt>
                <c:pt idx="49">
                  <c:v>21.581451634282573</c:v>
                </c:pt>
                <c:pt idx="50">
                  <c:v>21.71412388165114</c:v>
                </c:pt>
                <c:pt idx="51">
                  <c:v>21.85007475410621</c:v>
                </c:pt>
                <c:pt idx="52">
                  <c:v>21.99444713286864</c:v>
                </c:pt>
                <c:pt idx="53">
                  <c:v>22.146649165912638</c:v>
                </c:pt>
                <c:pt idx="54">
                  <c:v>22.306042531895109</c:v>
                </c:pt>
                <c:pt idx="55">
                  <c:v>22.471967650747338</c:v>
                </c:pt>
                <c:pt idx="56">
                  <c:v>22.64376570154614</c:v>
                </c:pt>
                <c:pt idx="57">
                  <c:v>22.820796547132723</c:v>
                </c:pt>
                <c:pt idx="58">
                  <c:v>23.002452269865476</c:v>
                </c:pt>
                <c:pt idx="59">
                  <c:v>23.188166493015945</c:v>
                </c:pt>
                <c:pt idx="60">
                  <c:v>23.377419972208177</c:v>
                </c:pt>
                <c:pt idx="61">
                  <c:v>23.569743102089042</c:v>
                </c:pt>
                <c:pt idx="62">
                  <c:v>23.764716026365274</c:v>
                </c:pt>
                <c:pt idx="63">
                  <c:v>23.961967001812681</c:v>
                </c:pt>
                <c:pt idx="64">
                  <c:v>24.16116958311564</c:v>
                </c:pt>
                <c:pt idx="65">
                  <c:v>24.362039092162586</c:v>
                </c:pt>
                <c:pt idx="66">
                  <c:v>24.564328730953378</c:v>
                </c:pt>
                <c:pt idx="67">
                  <c:v>24.767825602354208</c:v>
                </c:pt>
                <c:pt idx="68">
                  <c:v>24.972346822701361</c:v>
                </c:pt>
                <c:pt idx="69">
                  <c:v>25.177735846053018</c:v>
                </c:pt>
                <c:pt idx="70">
                  <c:v>25.38385907081798</c:v>
                </c:pt>
                <c:pt idx="71">
                  <c:v>25.590602763534754</c:v>
                </c:pt>
                <c:pt idx="72">
                  <c:v>25.797870309334751</c:v>
                </c:pt>
                <c:pt idx="73">
                  <c:v>26.005579781754566</c:v>
                </c:pt>
                <c:pt idx="74">
                  <c:v>26.213661813989869</c:v>
                </c:pt>
                <c:pt idx="75">
                  <c:v>26.422057747686843</c:v>
                </c:pt>
                <c:pt idx="76">
                  <c:v>26.630718032584426</c:v>
                </c:pt>
                <c:pt idx="77">
                  <c:v>26.839600849710397</c:v>
                </c:pt>
                <c:pt idx="78">
                  <c:v>27.048670931625431</c:v>
                </c:pt>
                <c:pt idx="79">
                  <c:v>27.257898554845966</c:v>
                </c:pt>
                <c:pt idx="80">
                  <c:v>27.467258681669151</c:v>
                </c:pt>
                <c:pt idx="81">
                  <c:v>27.676730230906873</c:v>
                </c:pt>
                <c:pt idx="82">
                  <c:v>27.886295459336878</c:v>
                </c:pt>
                <c:pt idx="83">
                  <c:v>28.095939437889115</c:v>
                </c:pt>
                <c:pt idx="84">
                  <c:v>28.305649608641886</c:v>
                </c:pt>
                <c:pt idx="85">
                  <c:v>28.515415410573222</c:v>
                </c:pt>
                <c:pt idx="86">
                  <c:v>28.725227963687477</c:v>
                </c:pt>
                <c:pt idx="87">
                  <c:v>28.935079802617093</c:v>
                </c:pt>
                <c:pt idx="88">
                  <c:v>29.144964652095208</c:v>
                </c:pt>
                <c:pt idx="89">
                  <c:v>29.354877237820382</c:v>
                </c:pt>
                <c:pt idx="90">
                  <c:v>29.564813127206776</c:v>
                </c:pt>
                <c:pt idx="91">
                  <c:v>29.774768595348494</c:v>
                </c:pt>
                <c:pt idx="92">
                  <c:v>29.984740512241896</c:v>
                </c:pt>
                <c:pt idx="93">
                  <c:v>30.194726247919693</c:v>
                </c:pt>
                <c:pt idx="94">
                  <c:v>30.404723592669974</c:v>
                </c:pt>
                <c:pt idx="95">
                  <c:v>30.614730689954037</c:v>
                </c:pt>
                <c:pt idx="96">
                  <c:v>30.824745980010697</c:v>
                </c:pt>
                <c:pt idx="97">
                  <c:v>31.034768152450955</c:v>
                </c:pt>
                <c:pt idx="98">
                  <c:v>31.244796106414235</c:v>
                </c:pt>
                <c:pt idx="99">
                  <c:v>31.45482891708323</c:v>
                </c:pt>
                <c:pt idx="100">
                  <c:v>31.664865807544768</c:v>
                </c:pt>
                <c:pt idx="101">
                  <c:v>31.874906125144758</c:v>
                </c:pt>
                <c:pt idx="102">
                  <c:v>32.084949321620591</c:v>
                </c:pt>
                <c:pt idx="103">
                  <c:v>32.294994936408251</c:v>
                </c:pt>
                <c:pt idx="104">
                  <c:v>32.505042582617449</c:v>
                </c:pt>
                <c:pt idx="105">
                  <c:v>32.715091935248687</c:v>
                </c:pt>
                <c:pt idx="106">
                  <c:v>32.925142721294158</c:v>
                </c:pt>
                <c:pt idx="107">
                  <c:v>33.135194711421491</c:v>
                </c:pt>
                <c:pt idx="108">
                  <c:v>33.345247712987408</c:v>
                </c:pt>
                <c:pt idx="109">
                  <c:v>33.555301564168666</c:v>
                </c:pt>
                <c:pt idx="110">
                  <c:v>33.765356129031694</c:v>
                </c:pt>
                <c:pt idx="111">
                  <c:v>33.975411293390863</c:v>
                </c:pt>
                <c:pt idx="112">
                  <c:v>34.185466961329219</c:v>
                </c:pt>
                <c:pt idx="113">
                  <c:v>34.395523052275813</c:v>
                </c:pt>
                <c:pt idx="114">
                  <c:v>34.605579498550533</c:v>
                </c:pt>
                <c:pt idx="115">
                  <c:v>34.815636243301739</c:v>
                </c:pt>
                <c:pt idx="116">
                  <c:v>35.025693238773798</c:v>
                </c:pt>
                <c:pt idx="117">
                  <c:v>35.235750444851789</c:v>
                </c:pt>
                <c:pt idx="118">
                  <c:v>35.445807827839076</c:v>
                </c:pt>
                <c:pt idx="119">
                  <c:v>35.655865359430379</c:v>
                </c:pt>
                <c:pt idx="120">
                  <c:v>35.865923015849198</c:v>
                </c:pt>
                <c:pt idx="121">
                  <c:v>36.075980777123249</c:v>
                </c:pt>
                <c:pt idx="122">
                  <c:v>36.286038626475758</c:v>
                </c:pt>
                <c:pt idx="123">
                  <c:v>36.496096549814226</c:v>
                </c:pt>
                <c:pt idx="124">
                  <c:v>36.706154535300939</c:v>
                </c:pt>
                <c:pt idx="125">
                  <c:v>36.916212572992208</c:v>
                </c:pt>
                <c:pt idx="126">
                  <c:v>37.126270654535318</c:v>
                </c:pt>
                <c:pt idx="127">
                  <c:v>37.336328772913987</c:v>
                </c:pt>
                <c:pt idx="128">
                  <c:v>37.546386922234532</c:v>
                </c:pt>
                <c:pt idx="129">
                  <c:v>37.756445097546269</c:v>
                </c:pt>
                <c:pt idx="130">
                  <c:v>37.966503294690604</c:v>
                </c:pt>
                <c:pt idx="131">
                  <c:v>38.176561510174324</c:v>
                </c:pt>
                <c:pt idx="132">
                  <c:v>38.386619741063136</c:v>
                </c:pt>
                <c:pt idx="133">
                  <c:v>38.596677984892217</c:v>
                </c:pt>
                <c:pt idx="134">
                  <c:v>38.806736239591139</c:v>
                </c:pt>
                <c:pt idx="135">
                  <c:v>39.016794503420712</c:v>
                </c:pt>
                <c:pt idx="136">
                  <c:v>39.226852774920047</c:v>
                </c:pt>
                <c:pt idx="137">
                  <c:v>39.436911052861973</c:v>
                </c:pt>
                <c:pt idx="138">
                  <c:v>39.646969336215683</c:v>
                </c:pt>
                <c:pt idx="139">
                  <c:v>39.857027624115283</c:v>
                </c:pt>
                <c:pt idx="140">
                  <c:v>40.067085915833438</c:v>
                </c:pt>
                <c:pt idx="141">
                  <c:v>40.277144210759175</c:v>
                </c:pt>
                <c:pt idx="142">
                  <c:v>40.487202508379283</c:v>
                </c:pt>
                <c:pt idx="143">
                  <c:v>40.697260808262662</c:v>
                </c:pt>
                <c:pt idx="144">
                  <c:v>40.90731911004719</c:v>
                </c:pt>
                <c:pt idx="145">
                  <c:v>41.117377413428677</c:v>
                </c:pt>
                <c:pt idx="146">
                  <c:v>41.327435718151619</c:v>
                </c:pt>
                <c:pt idx="147">
                  <c:v>41.537494024001383</c:v>
                </c:pt>
                <c:pt idx="148">
                  <c:v>41.747552330797667</c:v>
                </c:pt>
                <c:pt idx="149">
                  <c:v>41.957610638389035</c:v>
                </c:pt>
                <c:pt idx="150">
                  <c:v>42.167668946648277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B-4A0F-9875-60F7BDBAB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897935"/>
        <c:axId val="60189553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Steady State at 0.0875</c:v>
                </c:tx>
                <c:spPr>
                  <a:ln w="28575" cap="rnd">
                    <a:solidFill>
                      <a:schemeClr val="accent2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2"/>
                    <c:layout>
                      <c:manualLayout>
                        <c:x val="-5.8483362922307734E-3"/>
                        <c:y val="3.2264861485774607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400" b="0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F44B-4A0F-9875-60F7BDBAB7E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'Technology Growth Shock Up'!$A$52:$A$202</c15:sqref>
                        </c15:formulaRef>
                      </c:ext>
                    </c:extLst>
                    <c:numCache>
                      <c:formatCode>General</c:formatCode>
                      <c:ptCount val="151"/>
                      <c:pt idx="0">
                        <c:v>50</c:v>
                      </c:pt>
                      <c:pt idx="1">
                        <c:v>51</c:v>
                      </c:pt>
                      <c:pt idx="2">
                        <c:v>52</c:v>
                      </c:pt>
                      <c:pt idx="3">
                        <c:v>53</c:v>
                      </c:pt>
                      <c:pt idx="4">
                        <c:v>54</c:v>
                      </c:pt>
                      <c:pt idx="5">
                        <c:v>55</c:v>
                      </c:pt>
                      <c:pt idx="6">
                        <c:v>56</c:v>
                      </c:pt>
                      <c:pt idx="7">
                        <c:v>57</c:v>
                      </c:pt>
                      <c:pt idx="8">
                        <c:v>58</c:v>
                      </c:pt>
                      <c:pt idx="9">
                        <c:v>59</c:v>
                      </c:pt>
                      <c:pt idx="10">
                        <c:v>60</c:v>
                      </c:pt>
                      <c:pt idx="11">
                        <c:v>61</c:v>
                      </c:pt>
                      <c:pt idx="12">
                        <c:v>62</c:v>
                      </c:pt>
                      <c:pt idx="13">
                        <c:v>63</c:v>
                      </c:pt>
                      <c:pt idx="14">
                        <c:v>64</c:v>
                      </c:pt>
                      <c:pt idx="15">
                        <c:v>65</c:v>
                      </c:pt>
                      <c:pt idx="16">
                        <c:v>66</c:v>
                      </c:pt>
                      <c:pt idx="17">
                        <c:v>67</c:v>
                      </c:pt>
                      <c:pt idx="18">
                        <c:v>68</c:v>
                      </c:pt>
                      <c:pt idx="19">
                        <c:v>69</c:v>
                      </c:pt>
                      <c:pt idx="20">
                        <c:v>70</c:v>
                      </c:pt>
                      <c:pt idx="21">
                        <c:v>71</c:v>
                      </c:pt>
                      <c:pt idx="22">
                        <c:v>72</c:v>
                      </c:pt>
                      <c:pt idx="23">
                        <c:v>73</c:v>
                      </c:pt>
                      <c:pt idx="24">
                        <c:v>74</c:v>
                      </c:pt>
                      <c:pt idx="25">
                        <c:v>75</c:v>
                      </c:pt>
                      <c:pt idx="26">
                        <c:v>76</c:v>
                      </c:pt>
                      <c:pt idx="27">
                        <c:v>77</c:v>
                      </c:pt>
                      <c:pt idx="28">
                        <c:v>78</c:v>
                      </c:pt>
                      <c:pt idx="29">
                        <c:v>79</c:v>
                      </c:pt>
                      <c:pt idx="30">
                        <c:v>80</c:v>
                      </c:pt>
                      <c:pt idx="31">
                        <c:v>81</c:v>
                      </c:pt>
                      <c:pt idx="32">
                        <c:v>82</c:v>
                      </c:pt>
                      <c:pt idx="33">
                        <c:v>83</c:v>
                      </c:pt>
                      <c:pt idx="34">
                        <c:v>84</c:v>
                      </c:pt>
                      <c:pt idx="35">
                        <c:v>85</c:v>
                      </c:pt>
                      <c:pt idx="36">
                        <c:v>86</c:v>
                      </c:pt>
                      <c:pt idx="37">
                        <c:v>87</c:v>
                      </c:pt>
                      <c:pt idx="38">
                        <c:v>88</c:v>
                      </c:pt>
                      <c:pt idx="39">
                        <c:v>89</c:v>
                      </c:pt>
                      <c:pt idx="40">
                        <c:v>90</c:v>
                      </c:pt>
                      <c:pt idx="41">
                        <c:v>91</c:v>
                      </c:pt>
                      <c:pt idx="42">
                        <c:v>92</c:v>
                      </c:pt>
                      <c:pt idx="43">
                        <c:v>93</c:v>
                      </c:pt>
                      <c:pt idx="44">
                        <c:v>94</c:v>
                      </c:pt>
                      <c:pt idx="45">
                        <c:v>95</c:v>
                      </c:pt>
                      <c:pt idx="46">
                        <c:v>96</c:v>
                      </c:pt>
                      <c:pt idx="47">
                        <c:v>97</c:v>
                      </c:pt>
                      <c:pt idx="48">
                        <c:v>98</c:v>
                      </c:pt>
                      <c:pt idx="49">
                        <c:v>99</c:v>
                      </c:pt>
                      <c:pt idx="50">
                        <c:v>100</c:v>
                      </c:pt>
                      <c:pt idx="51">
                        <c:v>101</c:v>
                      </c:pt>
                      <c:pt idx="52">
                        <c:v>102</c:v>
                      </c:pt>
                      <c:pt idx="53">
                        <c:v>103</c:v>
                      </c:pt>
                      <c:pt idx="54">
                        <c:v>104</c:v>
                      </c:pt>
                      <c:pt idx="55">
                        <c:v>105</c:v>
                      </c:pt>
                      <c:pt idx="56">
                        <c:v>106</c:v>
                      </c:pt>
                      <c:pt idx="57">
                        <c:v>107</c:v>
                      </c:pt>
                      <c:pt idx="58">
                        <c:v>108</c:v>
                      </c:pt>
                      <c:pt idx="59">
                        <c:v>109</c:v>
                      </c:pt>
                      <c:pt idx="60">
                        <c:v>110</c:v>
                      </c:pt>
                      <c:pt idx="61">
                        <c:v>111</c:v>
                      </c:pt>
                      <c:pt idx="62">
                        <c:v>112</c:v>
                      </c:pt>
                      <c:pt idx="63">
                        <c:v>113</c:v>
                      </c:pt>
                      <c:pt idx="64">
                        <c:v>114</c:v>
                      </c:pt>
                      <c:pt idx="65">
                        <c:v>115</c:v>
                      </c:pt>
                      <c:pt idx="66">
                        <c:v>116</c:v>
                      </c:pt>
                      <c:pt idx="67">
                        <c:v>117</c:v>
                      </c:pt>
                      <c:pt idx="68">
                        <c:v>118</c:v>
                      </c:pt>
                      <c:pt idx="69">
                        <c:v>119</c:v>
                      </c:pt>
                      <c:pt idx="70">
                        <c:v>120</c:v>
                      </c:pt>
                      <c:pt idx="71">
                        <c:v>121</c:v>
                      </c:pt>
                      <c:pt idx="72">
                        <c:v>122</c:v>
                      </c:pt>
                      <c:pt idx="73">
                        <c:v>123</c:v>
                      </c:pt>
                      <c:pt idx="74">
                        <c:v>124</c:v>
                      </c:pt>
                      <c:pt idx="75">
                        <c:v>125</c:v>
                      </c:pt>
                      <c:pt idx="76">
                        <c:v>126</c:v>
                      </c:pt>
                      <c:pt idx="77">
                        <c:v>127</c:v>
                      </c:pt>
                      <c:pt idx="78">
                        <c:v>128</c:v>
                      </c:pt>
                      <c:pt idx="79">
                        <c:v>129</c:v>
                      </c:pt>
                      <c:pt idx="80">
                        <c:v>130</c:v>
                      </c:pt>
                      <c:pt idx="81">
                        <c:v>131</c:v>
                      </c:pt>
                      <c:pt idx="82">
                        <c:v>132</c:v>
                      </c:pt>
                      <c:pt idx="83">
                        <c:v>133</c:v>
                      </c:pt>
                      <c:pt idx="84">
                        <c:v>134</c:v>
                      </c:pt>
                      <c:pt idx="85">
                        <c:v>135</c:v>
                      </c:pt>
                      <c:pt idx="86">
                        <c:v>136</c:v>
                      </c:pt>
                      <c:pt idx="87">
                        <c:v>137</c:v>
                      </c:pt>
                      <c:pt idx="88">
                        <c:v>138</c:v>
                      </c:pt>
                      <c:pt idx="89">
                        <c:v>139</c:v>
                      </c:pt>
                      <c:pt idx="90">
                        <c:v>140</c:v>
                      </c:pt>
                      <c:pt idx="91">
                        <c:v>141</c:v>
                      </c:pt>
                      <c:pt idx="92">
                        <c:v>142</c:v>
                      </c:pt>
                      <c:pt idx="93">
                        <c:v>143</c:v>
                      </c:pt>
                      <c:pt idx="94">
                        <c:v>144</c:v>
                      </c:pt>
                      <c:pt idx="95">
                        <c:v>145</c:v>
                      </c:pt>
                      <c:pt idx="96">
                        <c:v>146</c:v>
                      </c:pt>
                      <c:pt idx="97">
                        <c:v>147</c:v>
                      </c:pt>
                      <c:pt idx="98">
                        <c:v>148</c:v>
                      </c:pt>
                      <c:pt idx="99">
                        <c:v>149</c:v>
                      </c:pt>
                      <c:pt idx="100">
                        <c:v>150</c:v>
                      </c:pt>
                      <c:pt idx="101">
                        <c:v>151</c:v>
                      </c:pt>
                      <c:pt idx="102">
                        <c:v>152</c:v>
                      </c:pt>
                      <c:pt idx="103">
                        <c:v>153</c:v>
                      </c:pt>
                      <c:pt idx="104">
                        <c:v>154</c:v>
                      </c:pt>
                      <c:pt idx="105">
                        <c:v>155</c:v>
                      </c:pt>
                      <c:pt idx="106">
                        <c:v>156</c:v>
                      </c:pt>
                      <c:pt idx="107">
                        <c:v>157</c:v>
                      </c:pt>
                      <c:pt idx="108">
                        <c:v>158</c:v>
                      </c:pt>
                      <c:pt idx="109">
                        <c:v>159</c:v>
                      </c:pt>
                      <c:pt idx="110">
                        <c:v>160</c:v>
                      </c:pt>
                      <c:pt idx="111">
                        <c:v>161</c:v>
                      </c:pt>
                      <c:pt idx="112">
                        <c:v>162</c:v>
                      </c:pt>
                      <c:pt idx="113">
                        <c:v>163</c:v>
                      </c:pt>
                      <c:pt idx="114">
                        <c:v>164</c:v>
                      </c:pt>
                      <c:pt idx="115">
                        <c:v>165</c:v>
                      </c:pt>
                      <c:pt idx="116">
                        <c:v>166</c:v>
                      </c:pt>
                      <c:pt idx="117">
                        <c:v>167</c:v>
                      </c:pt>
                      <c:pt idx="118">
                        <c:v>168</c:v>
                      </c:pt>
                      <c:pt idx="119">
                        <c:v>169</c:v>
                      </c:pt>
                      <c:pt idx="120">
                        <c:v>170</c:v>
                      </c:pt>
                      <c:pt idx="121">
                        <c:v>171</c:v>
                      </c:pt>
                      <c:pt idx="122">
                        <c:v>172</c:v>
                      </c:pt>
                      <c:pt idx="123">
                        <c:v>173</c:v>
                      </c:pt>
                      <c:pt idx="124">
                        <c:v>174</c:v>
                      </c:pt>
                      <c:pt idx="125">
                        <c:v>175</c:v>
                      </c:pt>
                      <c:pt idx="126">
                        <c:v>176</c:v>
                      </c:pt>
                      <c:pt idx="127">
                        <c:v>177</c:v>
                      </c:pt>
                      <c:pt idx="128">
                        <c:v>178</c:v>
                      </c:pt>
                      <c:pt idx="129">
                        <c:v>179</c:v>
                      </c:pt>
                      <c:pt idx="130">
                        <c:v>180</c:v>
                      </c:pt>
                      <c:pt idx="131">
                        <c:v>181</c:v>
                      </c:pt>
                      <c:pt idx="132">
                        <c:v>182</c:v>
                      </c:pt>
                      <c:pt idx="133">
                        <c:v>183</c:v>
                      </c:pt>
                      <c:pt idx="134">
                        <c:v>184</c:v>
                      </c:pt>
                      <c:pt idx="135">
                        <c:v>185</c:v>
                      </c:pt>
                      <c:pt idx="136">
                        <c:v>186</c:v>
                      </c:pt>
                      <c:pt idx="137">
                        <c:v>187</c:v>
                      </c:pt>
                      <c:pt idx="138">
                        <c:v>188</c:v>
                      </c:pt>
                      <c:pt idx="139">
                        <c:v>189</c:v>
                      </c:pt>
                      <c:pt idx="140">
                        <c:v>190</c:v>
                      </c:pt>
                      <c:pt idx="141">
                        <c:v>191</c:v>
                      </c:pt>
                      <c:pt idx="142">
                        <c:v>192</c:v>
                      </c:pt>
                      <c:pt idx="143">
                        <c:v>193</c:v>
                      </c:pt>
                      <c:pt idx="144">
                        <c:v>194</c:v>
                      </c:pt>
                      <c:pt idx="145">
                        <c:v>195</c:v>
                      </c:pt>
                      <c:pt idx="146">
                        <c:v>196</c:v>
                      </c:pt>
                      <c:pt idx="147">
                        <c:v>197</c:v>
                      </c:pt>
                      <c:pt idx="148">
                        <c:v>198</c:v>
                      </c:pt>
                      <c:pt idx="149">
                        <c:v>199</c:v>
                      </c:pt>
                      <c:pt idx="150">
                        <c:v>200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'Technology Growth Shock Up'!$Q$51:$Q$201</c15:sqref>
                        </c15:formulaRef>
                      </c:ext>
                    </c:extLst>
                    <c:numCache>
                      <c:formatCode>General</c:formatCode>
                      <c:ptCount val="151"/>
                      <c:pt idx="0">
                        <c:v>5.3220000000000001</c:v>
                      </c:pt>
                      <c:pt idx="1">
                        <c:v>5.3220000000000001</c:v>
                      </c:pt>
                      <c:pt idx="2">
                        <c:v>5.3220000000000001</c:v>
                      </c:pt>
                      <c:pt idx="3">
                        <c:v>5.3220000000000001</c:v>
                      </c:pt>
                      <c:pt idx="4">
                        <c:v>5.3220000000000001</c:v>
                      </c:pt>
                      <c:pt idx="5">
                        <c:v>5.3220000000000001</c:v>
                      </c:pt>
                      <c:pt idx="6">
                        <c:v>5.3220000000000001</c:v>
                      </c:pt>
                      <c:pt idx="7">
                        <c:v>5.3220000000000001</c:v>
                      </c:pt>
                      <c:pt idx="8">
                        <c:v>5.3220000000000001</c:v>
                      </c:pt>
                      <c:pt idx="9">
                        <c:v>5.3220000000000001</c:v>
                      </c:pt>
                      <c:pt idx="10">
                        <c:v>5.3220000000000001</c:v>
                      </c:pt>
                      <c:pt idx="11">
                        <c:v>5.3220000000000001</c:v>
                      </c:pt>
                      <c:pt idx="12">
                        <c:v>5.3220000000000001</c:v>
                      </c:pt>
                      <c:pt idx="13">
                        <c:v>5.3220000000000001</c:v>
                      </c:pt>
                      <c:pt idx="14">
                        <c:v>5.3220000000000001</c:v>
                      </c:pt>
                      <c:pt idx="15">
                        <c:v>5.3220000000000001</c:v>
                      </c:pt>
                      <c:pt idx="16">
                        <c:v>5.3220000000000001</c:v>
                      </c:pt>
                      <c:pt idx="17">
                        <c:v>5.3220000000000001</c:v>
                      </c:pt>
                      <c:pt idx="18">
                        <c:v>5.3220000000000001</c:v>
                      </c:pt>
                      <c:pt idx="19">
                        <c:v>5.3220000000000001</c:v>
                      </c:pt>
                      <c:pt idx="20">
                        <c:v>5.3220000000000001</c:v>
                      </c:pt>
                      <c:pt idx="21">
                        <c:v>5.3220000000000001</c:v>
                      </c:pt>
                      <c:pt idx="22">
                        <c:v>5.3220000000000001</c:v>
                      </c:pt>
                      <c:pt idx="23">
                        <c:v>5.3220000000000001</c:v>
                      </c:pt>
                      <c:pt idx="24">
                        <c:v>5.3220000000000001</c:v>
                      </c:pt>
                      <c:pt idx="25">
                        <c:v>5.3220000000000001</c:v>
                      </c:pt>
                      <c:pt idx="26">
                        <c:v>5.3220000000000001</c:v>
                      </c:pt>
                      <c:pt idx="27">
                        <c:v>5.3220000000000001</c:v>
                      </c:pt>
                      <c:pt idx="28">
                        <c:v>5.3220000000000001</c:v>
                      </c:pt>
                      <c:pt idx="29">
                        <c:v>5.3220000000000001</c:v>
                      </c:pt>
                      <c:pt idx="30">
                        <c:v>5.3220000000000001</c:v>
                      </c:pt>
                      <c:pt idx="31">
                        <c:v>5.3220000000000001</c:v>
                      </c:pt>
                      <c:pt idx="32">
                        <c:v>5.3220000000000001</c:v>
                      </c:pt>
                      <c:pt idx="33">
                        <c:v>5.3220000000000001</c:v>
                      </c:pt>
                      <c:pt idx="34">
                        <c:v>5.3220000000000001</c:v>
                      </c:pt>
                      <c:pt idx="35">
                        <c:v>5.3220000000000001</c:v>
                      </c:pt>
                      <c:pt idx="36">
                        <c:v>5.3220000000000001</c:v>
                      </c:pt>
                      <c:pt idx="37">
                        <c:v>5.3220000000000001</c:v>
                      </c:pt>
                      <c:pt idx="38">
                        <c:v>5.3220000000000001</c:v>
                      </c:pt>
                      <c:pt idx="39">
                        <c:v>5.3220000000000001</c:v>
                      </c:pt>
                      <c:pt idx="40">
                        <c:v>5.3220000000000001</c:v>
                      </c:pt>
                      <c:pt idx="41">
                        <c:v>5.3220000000000001</c:v>
                      </c:pt>
                      <c:pt idx="42">
                        <c:v>5.3220000000000001</c:v>
                      </c:pt>
                      <c:pt idx="43">
                        <c:v>5.3220000000000001</c:v>
                      </c:pt>
                      <c:pt idx="44">
                        <c:v>5.3220000000000001</c:v>
                      </c:pt>
                      <c:pt idx="45">
                        <c:v>5.3220000000000001</c:v>
                      </c:pt>
                      <c:pt idx="46">
                        <c:v>5.3220000000000001</c:v>
                      </c:pt>
                      <c:pt idx="47">
                        <c:v>5.3220000000000001</c:v>
                      </c:pt>
                      <c:pt idx="48">
                        <c:v>5.3220000000000001</c:v>
                      </c:pt>
                      <c:pt idx="49">
                        <c:v>5.3220000000000001</c:v>
                      </c:pt>
                      <c:pt idx="50">
                        <c:v>5.3220000000000001</c:v>
                      </c:pt>
                      <c:pt idx="51">
                        <c:v>5.3220000000000001</c:v>
                      </c:pt>
                      <c:pt idx="52">
                        <c:v>5.3220000000000001</c:v>
                      </c:pt>
                      <c:pt idx="53">
                        <c:v>5.3220000000000001</c:v>
                      </c:pt>
                      <c:pt idx="54">
                        <c:v>5.3220000000000001</c:v>
                      </c:pt>
                      <c:pt idx="55">
                        <c:v>5.3220000000000001</c:v>
                      </c:pt>
                      <c:pt idx="56">
                        <c:v>5.3220000000000001</c:v>
                      </c:pt>
                      <c:pt idx="57">
                        <c:v>5.3220000000000001</c:v>
                      </c:pt>
                      <c:pt idx="58">
                        <c:v>5.3220000000000001</c:v>
                      </c:pt>
                      <c:pt idx="59">
                        <c:v>5.3220000000000001</c:v>
                      </c:pt>
                      <c:pt idx="60">
                        <c:v>5.3220000000000001</c:v>
                      </c:pt>
                      <c:pt idx="61">
                        <c:v>5.3220000000000001</c:v>
                      </c:pt>
                      <c:pt idx="62">
                        <c:v>5.3220000000000001</c:v>
                      </c:pt>
                      <c:pt idx="63">
                        <c:v>5.3220000000000001</c:v>
                      </c:pt>
                      <c:pt idx="64">
                        <c:v>5.3220000000000001</c:v>
                      </c:pt>
                      <c:pt idx="65">
                        <c:v>5.3220000000000001</c:v>
                      </c:pt>
                      <c:pt idx="66">
                        <c:v>5.3220000000000001</c:v>
                      </c:pt>
                      <c:pt idx="67">
                        <c:v>5.3220000000000001</c:v>
                      </c:pt>
                      <c:pt idx="68">
                        <c:v>5.3220000000000001</c:v>
                      </c:pt>
                      <c:pt idx="69">
                        <c:v>5.3220000000000001</c:v>
                      </c:pt>
                      <c:pt idx="70">
                        <c:v>5.3220000000000001</c:v>
                      </c:pt>
                      <c:pt idx="71">
                        <c:v>5.3220000000000001</c:v>
                      </c:pt>
                      <c:pt idx="72">
                        <c:v>5.3220000000000001</c:v>
                      </c:pt>
                      <c:pt idx="73">
                        <c:v>5.3220000000000001</c:v>
                      </c:pt>
                      <c:pt idx="74">
                        <c:v>5.3220000000000001</c:v>
                      </c:pt>
                      <c:pt idx="75">
                        <c:v>5.3220000000000001</c:v>
                      </c:pt>
                      <c:pt idx="76">
                        <c:v>5.3220000000000001</c:v>
                      </c:pt>
                      <c:pt idx="77">
                        <c:v>5.3220000000000001</c:v>
                      </c:pt>
                      <c:pt idx="78">
                        <c:v>5.3220000000000001</c:v>
                      </c:pt>
                      <c:pt idx="79">
                        <c:v>5.3220000000000001</c:v>
                      </c:pt>
                      <c:pt idx="80">
                        <c:v>5.3220000000000001</c:v>
                      </c:pt>
                      <c:pt idx="81">
                        <c:v>5.3220000000000001</c:v>
                      </c:pt>
                      <c:pt idx="82">
                        <c:v>5.3220000000000001</c:v>
                      </c:pt>
                      <c:pt idx="83">
                        <c:v>5.3220000000000001</c:v>
                      </c:pt>
                      <c:pt idx="84">
                        <c:v>5.3220000000000001</c:v>
                      </c:pt>
                      <c:pt idx="85">
                        <c:v>5.3220000000000001</c:v>
                      </c:pt>
                      <c:pt idx="86">
                        <c:v>5.3220000000000001</c:v>
                      </c:pt>
                      <c:pt idx="87">
                        <c:v>5.3220000000000001</c:v>
                      </c:pt>
                      <c:pt idx="88">
                        <c:v>5.3220000000000001</c:v>
                      </c:pt>
                      <c:pt idx="89">
                        <c:v>5.3220000000000001</c:v>
                      </c:pt>
                      <c:pt idx="90">
                        <c:v>5.3220000000000001</c:v>
                      </c:pt>
                      <c:pt idx="91">
                        <c:v>5.3220000000000001</c:v>
                      </c:pt>
                      <c:pt idx="92">
                        <c:v>5.3220000000000001</c:v>
                      </c:pt>
                      <c:pt idx="93">
                        <c:v>5.3220000000000001</c:v>
                      </c:pt>
                      <c:pt idx="94">
                        <c:v>5.3220000000000001</c:v>
                      </c:pt>
                      <c:pt idx="95">
                        <c:v>5.3220000000000001</c:v>
                      </c:pt>
                      <c:pt idx="96">
                        <c:v>5.3220000000000001</c:v>
                      </c:pt>
                      <c:pt idx="97">
                        <c:v>5.3220000000000001</c:v>
                      </c:pt>
                      <c:pt idx="98">
                        <c:v>5.3220000000000001</c:v>
                      </c:pt>
                      <c:pt idx="99">
                        <c:v>5.3220000000000001</c:v>
                      </c:pt>
                      <c:pt idx="100">
                        <c:v>5.3220000000000001</c:v>
                      </c:pt>
                      <c:pt idx="101">
                        <c:v>5.3220000000000001</c:v>
                      </c:pt>
                      <c:pt idx="102">
                        <c:v>5.3220000000000001</c:v>
                      </c:pt>
                      <c:pt idx="103">
                        <c:v>5.3220000000000001</c:v>
                      </c:pt>
                      <c:pt idx="104">
                        <c:v>5.3220000000000001</c:v>
                      </c:pt>
                      <c:pt idx="105">
                        <c:v>5.3220000000000001</c:v>
                      </c:pt>
                      <c:pt idx="106">
                        <c:v>5.3220000000000001</c:v>
                      </c:pt>
                      <c:pt idx="107">
                        <c:v>5.3220000000000001</c:v>
                      </c:pt>
                      <c:pt idx="108">
                        <c:v>5.3220000000000001</c:v>
                      </c:pt>
                      <c:pt idx="109">
                        <c:v>5.3220000000000001</c:v>
                      </c:pt>
                      <c:pt idx="110">
                        <c:v>5.3220000000000001</c:v>
                      </c:pt>
                      <c:pt idx="111">
                        <c:v>5.3220000000000001</c:v>
                      </c:pt>
                      <c:pt idx="112">
                        <c:v>5.3220000000000001</c:v>
                      </c:pt>
                      <c:pt idx="113">
                        <c:v>5.3220000000000001</c:v>
                      </c:pt>
                      <c:pt idx="114">
                        <c:v>5.3220000000000001</c:v>
                      </c:pt>
                      <c:pt idx="115">
                        <c:v>5.3220000000000001</c:v>
                      </c:pt>
                      <c:pt idx="116">
                        <c:v>5.3220000000000001</c:v>
                      </c:pt>
                      <c:pt idx="117">
                        <c:v>5.3220000000000001</c:v>
                      </c:pt>
                      <c:pt idx="118">
                        <c:v>5.3220000000000001</c:v>
                      </c:pt>
                      <c:pt idx="119">
                        <c:v>5.3220000000000001</c:v>
                      </c:pt>
                      <c:pt idx="120">
                        <c:v>5.3220000000000001</c:v>
                      </c:pt>
                      <c:pt idx="121">
                        <c:v>5.3220000000000001</c:v>
                      </c:pt>
                      <c:pt idx="122">
                        <c:v>5.3220000000000001</c:v>
                      </c:pt>
                      <c:pt idx="123">
                        <c:v>5.3220000000000001</c:v>
                      </c:pt>
                      <c:pt idx="124">
                        <c:v>5.3220000000000001</c:v>
                      </c:pt>
                      <c:pt idx="125">
                        <c:v>5.3220000000000001</c:v>
                      </c:pt>
                      <c:pt idx="126">
                        <c:v>5.3220000000000001</c:v>
                      </c:pt>
                      <c:pt idx="127">
                        <c:v>5.3220000000000001</c:v>
                      </c:pt>
                      <c:pt idx="128">
                        <c:v>5.3220000000000001</c:v>
                      </c:pt>
                      <c:pt idx="129">
                        <c:v>5.3220000000000001</c:v>
                      </c:pt>
                      <c:pt idx="130">
                        <c:v>5.3220000000000001</c:v>
                      </c:pt>
                      <c:pt idx="131">
                        <c:v>5.3220000000000001</c:v>
                      </c:pt>
                      <c:pt idx="132">
                        <c:v>5.3220000000000001</c:v>
                      </c:pt>
                      <c:pt idx="133">
                        <c:v>5.3220000000000001</c:v>
                      </c:pt>
                      <c:pt idx="134">
                        <c:v>5.3220000000000001</c:v>
                      </c:pt>
                      <c:pt idx="135">
                        <c:v>5.3220000000000001</c:v>
                      </c:pt>
                      <c:pt idx="136">
                        <c:v>5.3220000000000001</c:v>
                      </c:pt>
                      <c:pt idx="137">
                        <c:v>5.3220000000000001</c:v>
                      </c:pt>
                      <c:pt idx="138">
                        <c:v>5.3220000000000001</c:v>
                      </c:pt>
                      <c:pt idx="139">
                        <c:v>5.3220000000000001</c:v>
                      </c:pt>
                      <c:pt idx="140">
                        <c:v>5.3220000000000001</c:v>
                      </c:pt>
                      <c:pt idx="141">
                        <c:v>5.3220000000000001</c:v>
                      </c:pt>
                      <c:pt idx="142">
                        <c:v>5.3220000000000001</c:v>
                      </c:pt>
                      <c:pt idx="143">
                        <c:v>5.3220000000000001</c:v>
                      </c:pt>
                      <c:pt idx="144">
                        <c:v>5.3220000000000001</c:v>
                      </c:pt>
                      <c:pt idx="145">
                        <c:v>5.3220000000000001</c:v>
                      </c:pt>
                      <c:pt idx="146">
                        <c:v>5.3220000000000001</c:v>
                      </c:pt>
                      <c:pt idx="147">
                        <c:v>5.3220000000000001</c:v>
                      </c:pt>
                      <c:pt idx="148">
                        <c:v>5.3220000000000001</c:v>
                      </c:pt>
                      <c:pt idx="149">
                        <c:v>5.3220000000000001</c:v>
                      </c:pt>
                      <c:pt idx="150">
                        <c:v>5.3220000000000001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44B-4A0F-9875-60F7BDBAB7E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Steady State at 0.175</c:v>
                </c:tx>
                <c:spPr>
                  <a:ln w="28575" cap="rnd">
                    <a:solidFill>
                      <a:schemeClr val="accent5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1.4620840730576799E-3"/>
                        <c:y val="-3.0248307642913728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400" b="0" i="0" u="none" strike="noStrike" kern="1200" baseline="0">
                              <a:solidFill>
                                <a:schemeClr val="accent5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r>
                            <a:rPr lang="en-US" sz="1400" baseline="0">
                              <a:solidFill>
                                <a:schemeClr val="accent5"/>
                              </a:solidFill>
                            </a:rPr>
                            <a:t>3.0636</a:t>
                          </a:r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400" b="0" i="0" u="none" strike="noStrike" kern="120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3-F44B-4A0F-9875-60F7BDBAB7E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'Technology Growth Shock Up'!$A$52:$A$202</c15:sqref>
                        </c15:formulaRef>
                      </c:ext>
                    </c:extLst>
                    <c:numCache>
                      <c:formatCode>General</c:formatCode>
                      <c:ptCount val="151"/>
                      <c:pt idx="0">
                        <c:v>50</c:v>
                      </c:pt>
                      <c:pt idx="1">
                        <c:v>51</c:v>
                      </c:pt>
                      <c:pt idx="2">
                        <c:v>52</c:v>
                      </c:pt>
                      <c:pt idx="3">
                        <c:v>53</c:v>
                      </c:pt>
                      <c:pt idx="4">
                        <c:v>54</c:v>
                      </c:pt>
                      <c:pt idx="5">
                        <c:v>55</c:v>
                      </c:pt>
                      <c:pt idx="6">
                        <c:v>56</c:v>
                      </c:pt>
                      <c:pt idx="7">
                        <c:v>57</c:v>
                      </c:pt>
                      <c:pt idx="8">
                        <c:v>58</c:v>
                      </c:pt>
                      <c:pt idx="9">
                        <c:v>59</c:v>
                      </c:pt>
                      <c:pt idx="10">
                        <c:v>60</c:v>
                      </c:pt>
                      <c:pt idx="11">
                        <c:v>61</c:v>
                      </c:pt>
                      <c:pt idx="12">
                        <c:v>62</c:v>
                      </c:pt>
                      <c:pt idx="13">
                        <c:v>63</c:v>
                      </c:pt>
                      <c:pt idx="14">
                        <c:v>64</c:v>
                      </c:pt>
                      <c:pt idx="15">
                        <c:v>65</c:v>
                      </c:pt>
                      <c:pt idx="16">
                        <c:v>66</c:v>
                      </c:pt>
                      <c:pt idx="17">
                        <c:v>67</c:v>
                      </c:pt>
                      <c:pt idx="18">
                        <c:v>68</c:v>
                      </c:pt>
                      <c:pt idx="19">
                        <c:v>69</c:v>
                      </c:pt>
                      <c:pt idx="20">
                        <c:v>70</c:v>
                      </c:pt>
                      <c:pt idx="21">
                        <c:v>71</c:v>
                      </c:pt>
                      <c:pt idx="22">
                        <c:v>72</c:v>
                      </c:pt>
                      <c:pt idx="23">
                        <c:v>73</c:v>
                      </c:pt>
                      <c:pt idx="24">
                        <c:v>74</c:v>
                      </c:pt>
                      <c:pt idx="25">
                        <c:v>75</c:v>
                      </c:pt>
                      <c:pt idx="26">
                        <c:v>76</c:v>
                      </c:pt>
                      <c:pt idx="27">
                        <c:v>77</c:v>
                      </c:pt>
                      <c:pt idx="28">
                        <c:v>78</c:v>
                      </c:pt>
                      <c:pt idx="29">
                        <c:v>79</c:v>
                      </c:pt>
                      <c:pt idx="30">
                        <c:v>80</c:v>
                      </c:pt>
                      <c:pt idx="31">
                        <c:v>81</c:v>
                      </c:pt>
                      <c:pt idx="32">
                        <c:v>82</c:v>
                      </c:pt>
                      <c:pt idx="33">
                        <c:v>83</c:v>
                      </c:pt>
                      <c:pt idx="34">
                        <c:v>84</c:v>
                      </c:pt>
                      <c:pt idx="35">
                        <c:v>85</c:v>
                      </c:pt>
                      <c:pt idx="36">
                        <c:v>86</c:v>
                      </c:pt>
                      <c:pt idx="37">
                        <c:v>87</c:v>
                      </c:pt>
                      <c:pt idx="38">
                        <c:v>88</c:v>
                      </c:pt>
                      <c:pt idx="39">
                        <c:v>89</c:v>
                      </c:pt>
                      <c:pt idx="40">
                        <c:v>90</c:v>
                      </c:pt>
                      <c:pt idx="41">
                        <c:v>91</c:v>
                      </c:pt>
                      <c:pt idx="42">
                        <c:v>92</c:v>
                      </c:pt>
                      <c:pt idx="43">
                        <c:v>93</c:v>
                      </c:pt>
                      <c:pt idx="44">
                        <c:v>94</c:v>
                      </c:pt>
                      <c:pt idx="45">
                        <c:v>95</c:v>
                      </c:pt>
                      <c:pt idx="46">
                        <c:v>96</c:v>
                      </c:pt>
                      <c:pt idx="47">
                        <c:v>97</c:v>
                      </c:pt>
                      <c:pt idx="48">
                        <c:v>98</c:v>
                      </c:pt>
                      <c:pt idx="49">
                        <c:v>99</c:v>
                      </c:pt>
                      <c:pt idx="50">
                        <c:v>100</c:v>
                      </c:pt>
                      <c:pt idx="51">
                        <c:v>101</c:v>
                      </c:pt>
                      <c:pt idx="52">
                        <c:v>102</c:v>
                      </c:pt>
                      <c:pt idx="53">
                        <c:v>103</c:v>
                      </c:pt>
                      <c:pt idx="54">
                        <c:v>104</c:v>
                      </c:pt>
                      <c:pt idx="55">
                        <c:v>105</c:v>
                      </c:pt>
                      <c:pt idx="56">
                        <c:v>106</c:v>
                      </c:pt>
                      <c:pt idx="57">
                        <c:v>107</c:v>
                      </c:pt>
                      <c:pt idx="58">
                        <c:v>108</c:v>
                      </c:pt>
                      <c:pt idx="59">
                        <c:v>109</c:v>
                      </c:pt>
                      <c:pt idx="60">
                        <c:v>110</c:v>
                      </c:pt>
                      <c:pt idx="61">
                        <c:v>111</c:v>
                      </c:pt>
                      <c:pt idx="62">
                        <c:v>112</c:v>
                      </c:pt>
                      <c:pt idx="63">
                        <c:v>113</c:v>
                      </c:pt>
                      <c:pt idx="64">
                        <c:v>114</c:v>
                      </c:pt>
                      <c:pt idx="65">
                        <c:v>115</c:v>
                      </c:pt>
                      <c:pt idx="66">
                        <c:v>116</c:v>
                      </c:pt>
                      <c:pt idx="67">
                        <c:v>117</c:v>
                      </c:pt>
                      <c:pt idx="68">
                        <c:v>118</c:v>
                      </c:pt>
                      <c:pt idx="69">
                        <c:v>119</c:v>
                      </c:pt>
                      <c:pt idx="70">
                        <c:v>120</c:v>
                      </c:pt>
                      <c:pt idx="71">
                        <c:v>121</c:v>
                      </c:pt>
                      <c:pt idx="72">
                        <c:v>122</c:v>
                      </c:pt>
                      <c:pt idx="73">
                        <c:v>123</c:v>
                      </c:pt>
                      <c:pt idx="74">
                        <c:v>124</c:v>
                      </c:pt>
                      <c:pt idx="75">
                        <c:v>125</c:v>
                      </c:pt>
                      <c:pt idx="76">
                        <c:v>126</c:v>
                      </c:pt>
                      <c:pt idx="77">
                        <c:v>127</c:v>
                      </c:pt>
                      <c:pt idx="78">
                        <c:v>128</c:v>
                      </c:pt>
                      <c:pt idx="79">
                        <c:v>129</c:v>
                      </c:pt>
                      <c:pt idx="80">
                        <c:v>130</c:v>
                      </c:pt>
                      <c:pt idx="81">
                        <c:v>131</c:v>
                      </c:pt>
                      <c:pt idx="82">
                        <c:v>132</c:v>
                      </c:pt>
                      <c:pt idx="83">
                        <c:v>133</c:v>
                      </c:pt>
                      <c:pt idx="84">
                        <c:v>134</c:v>
                      </c:pt>
                      <c:pt idx="85">
                        <c:v>135</c:v>
                      </c:pt>
                      <c:pt idx="86">
                        <c:v>136</c:v>
                      </c:pt>
                      <c:pt idx="87">
                        <c:v>137</c:v>
                      </c:pt>
                      <c:pt idx="88">
                        <c:v>138</c:v>
                      </c:pt>
                      <c:pt idx="89">
                        <c:v>139</c:v>
                      </c:pt>
                      <c:pt idx="90">
                        <c:v>140</c:v>
                      </c:pt>
                      <c:pt idx="91">
                        <c:v>141</c:v>
                      </c:pt>
                      <c:pt idx="92">
                        <c:v>142</c:v>
                      </c:pt>
                      <c:pt idx="93">
                        <c:v>143</c:v>
                      </c:pt>
                      <c:pt idx="94">
                        <c:v>144</c:v>
                      </c:pt>
                      <c:pt idx="95">
                        <c:v>145</c:v>
                      </c:pt>
                      <c:pt idx="96">
                        <c:v>146</c:v>
                      </c:pt>
                      <c:pt idx="97">
                        <c:v>147</c:v>
                      </c:pt>
                      <c:pt idx="98">
                        <c:v>148</c:v>
                      </c:pt>
                      <c:pt idx="99">
                        <c:v>149</c:v>
                      </c:pt>
                      <c:pt idx="100">
                        <c:v>150</c:v>
                      </c:pt>
                      <c:pt idx="101">
                        <c:v>151</c:v>
                      </c:pt>
                      <c:pt idx="102">
                        <c:v>152</c:v>
                      </c:pt>
                      <c:pt idx="103">
                        <c:v>153</c:v>
                      </c:pt>
                      <c:pt idx="104">
                        <c:v>154</c:v>
                      </c:pt>
                      <c:pt idx="105">
                        <c:v>155</c:v>
                      </c:pt>
                      <c:pt idx="106">
                        <c:v>156</c:v>
                      </c:pt>
                      <c:pt idx="107">
                        <c:v>157</c:v>
                      </c:pt>
                      <c:pt idx="108">
                        <c:v>158</c:v>
                      </c:pt>
                      <c:pt idx="109">
                        <c:v>159</c:v>
                      </c:pt>
                      <c:pt idx="110">
                        <c:v>160</c:v>
                      </c:pt>
                      <c:pt idx="111">
                        <c:v>161</c:v>
                      </c:pt>
                      <c:pt idx="112">
                        <c:v>162</c:v>
                      </c:pt>
                      <c:pt idx="113">
                        <c:v>163</c:v>
                      </c:pt>
                      <c:pt idx="114">
                        <c:v>164</c:v>
                      </c:pt>
                      <c:pt idx="115">
                        <c:v>165</c:v>
                      </c:pt>
                      <c:pt idx="116">
                        <c:v>166</c:v>
                      </c:pt>
                      <c:pt idx="117">
                        <c:v>167</c:v>
                      </c:pt>
                      <c:pt idx="118">
                        <c:v>168</c:v>
                      </c:pt>
                      <c:pt idx="119">
                        <c:v>169</c:v>
                      </c:pt>
                      <c:pt idx="120">
                        <c:v>170</c:v>
                      </c:pt>
                      <c:pt idx="121">
                        <c:v>171</c:v>
                      </c:pt>
                      <c:pt idx="122">
                        <c:v>172</c:v>
                      </c:pt>
                      <c:pt idx="123">
                        <c:v>173</c:v>
                      </c:pt>
                      <c:pt idx="124">
                        <c:v>174</c:v>
                      </c:pt>
                      <c:pt idx="125">
                        <c:v>175</c:v>
                      </c:pt>
                      <c:pt idx="126">
                        <c:v>176</c:v>
                      </c:pt>
                      <c:pt idx="127">
                        <c:v>177</c:v>
                      </c:pt>
                      <c:pt idx="128">
                        <c:v>178</c:v>
                      </c:pt>
                      <c:pt idx="129">
                        <c:v>179</c:v>
                      </c:pt>
                      <c:pt idx="130">
                        <c:v>180</c:v>
                      </c:pt>
                      <c:pt idx="131">
                        <c:v>181</c:v>
                      </c:pt>
                      <c:pt idx="132">
                        <c:v>182</c:v>
                      </c:pt>
                      <c:pt idx="133">
                        <c:v>183</c:v>
                      </c:pt>
                      <c:pt idx="134">
                        <c:v>184</c:v>
                      </c:pt>
                      <c:pt idx="135">
                        <c:v>185</c:v>
                      </c:pt>
                      <c:pt idx="136">
                        <c:v>186</c:v>
                      </c:pt>
                      <c:pt idx="137">
                        <c:v>187</c:v>
                      </c:pt>
                      <c:pt idx="138">
                        <c:v>188</c:v>
                      </c:pt>
                      <c:pt idx="139">
                        <c:v>189</c:v>
                      </c:pt>
                      <c:pt idx="140">
                        <c:v>190</c:v>
                      </c:pt>
                      <c:pt idx="141">
                        <c:v>191</c:v>
                      </c:pt>
                      <c:pt idx="142">
                        <c:v>192</c:v>
                      </c:pt>
                      <c:pt idx="143">
                        <c:v>193</c:v>
                      </c:pt>
                      <c:pt idx="144">
                        <c:v>194</c:v>
                      </c:pt>
                      <c:pt idx="145">
                        <c:v>195</c:v>
                      </c:pt>
                      <c:pt idx="146">
                        <c:v>196</c:v>
                      </c:pt>
                      <c:pt idx="147">
                        <c:v>197</c:v>
                      </c:pt>
                      <c:pt idx="148">
                        <c:v>198</c:v>
                      </c:pt>
                      <c:pt idx="149">
                        <c:v>199</c:v>
                      </c:pt>
                      <c:pt idx="150">
                        <c:v>200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'Technology Growth Shock Up'!$R$51:$R$201</c15:sqref>
                        </c15:formulaRef>
                      </c:ext>
                    </c:extLst>
                    <c:numCache>
                      <c:formatCode>General</c:formatCode>
                      <c:ptCount val="151"/>
                      <c:pt idx="0">
                        <c:v>3.0635957440068622</c:v>
                      </c:pt>
                      <c:pt idx="1">
                        <c:v>3.0635957440068622</c:v>
                      </c:pt>
                      <c:pt idx="2">
                        <c:v>3.0635957440068622</c:v>
                      </c:pt>
                      <c:pt idx="3">
                        <c:v>3.0635957440068622</c:v>
                      </c:pt>
                      <c:pt idx="4">
                        <c:v>3.0635957440068622</c:v>
                      </c:pt>
                      <c:pt idx="5">
                        <c:v>3.0635957440068622</c:v>
                      </c:pt>
                      <c:pt idx="6">
                        <c:v>3.0635957440068622</c:v>
                      </c:pt>
                      <c:pt idx="7">
                        <c:v>3.0635957440068622</c:v>
                      </c:pt>
                      <c:pt idx="8">
                        <c:v>3.0635957440068622</c:v>
                      </c:pt>
                      <c:pt idx="9">
                        <c:v>3.0635957440068622</c:v>
                      </c:pt>
                      <c:pt idx="10">
                        <c:v>3.0635957440068622</c:v>
                      </c:pt>
                      <c:pt idx="11">
                        <c:v>3.0635957440068622</c:v>
                      </c:pt>
                      <c:pt idx="12">
                        <c:v>3.0635957440068622</c:v>
                      </c:pt>
                      <c:pt idx="13">
                        <c:v>3.0635957440068622</c:v>
                      </c:pt>
                      <c:pt idx="14">
                        <c:v>3.0635957440068622</c:v>
                      </c:pt>
                      <c:pt idx="15">
                        <c:v>3.0635957440068622</c:v>
                      </c:pt>
                      <c:pt idx="16">
                        <c:v>3.0635957440068622</c:v>
                      </c:pt>
                      <c:pt idx="17">
                        <c:v>3.0635957440068622</c:v>
                      </c:pt>
                      <c:pt idx="18">
                        <c:v>3.0635957440068622</c:v>
                      </c:pt>
                      <c:pt idx="19">
                        <c:v>3.0635957440068622</c:v>
                      </c:pt>
                      <c:pt idx="20">
                        <c:v>3.0635957440068622</c:v>
                      </c:pt>
                      <c:pt idx="21">
                        <c:v>3.0635957440068622</c:v>
                      </c:pt>
                      <c:pt idx="22">
                        <c:v>3.0635957440068622</c:v>
                      </c:pt>
                      <c:pt idx="23">
                        <c:v>3.0635957440068622</c:v>
                      </c:pt>
                      <c:pt idx="24">
                        <c:v>3.0635957440068622</c:v>
                      </c:pt>
                      <c:pt idx="25">
                        <c:v>3.0635957440068622</c:v>
                      </c:pt>
                      <c:pt idx="26">
                        <c:v>3.0635957440068622</c:v>
                      </c:pt>
                      <c:pt idx="27">
                        <c:v>3.0635957440068622</c:v>
                      </c:pt>
                      <c:pt idx="28">
                        <c:v>3.0635957440068622</c:v>
                      </c:pt>
                      <c:pt idx="29">
                        <c:v>3.0635957440068622</c:v>
                      </c:pt>
                      <c:pt idx="30">
                        <c:v>3.0635957440068622</c:v>
                      </c:pt>
                      <c:pt idx="31">
                        <c:v>3.0635957440068622</c:v>
                      </c:pt>
                      <c:pt idx="32">
                        <c:v>3.0635957440068622</c:v>
                      </c:pt>
                      <c:pt idx="33">
                        <c:v>3.0635957440068622</c:v>
                      </c:pt>
                      <c:pt idx="34">
                        <c:v>3.0635957440068622</c:v>
                      </c:pt>
                      <c:pt idx="35">
                        <c:v>3.0635957440068622</c:v>
                      </c:pt>
                      <c:pt idx="36">
                        <c:v>3.0635957440068622</c:v>
                      </c:pt>
                      <c:pt idx="37">
                        <c:v>3.0635957440068622</c:v>
                      </c:pt>
                      <c:pt idx="38">
                        <c:v>3.0635957440068622</c:v>
                      </c:pt>
                      <c:pt idx="39">
                        <c:v>3.0635957440068622</c:v>
                      </c:pt>
                      <c:pt idx="40">
                        <c:v>3.0635957440068622</c:v>
                      </c:pt>
                      <c:pt idx="41">
                        <c:v>3.0635957440068622</c:v>
                      </c:pt>
                      <c:pt idx="42">
                        <c:v>3.0635957440068622</c:v>
                      </c:pt>
                      <c:pt idx="43">
                        <c:v>3.0635957440068622</c:v>
                      </c:pt>
                      <c:pt idx="44">
                        <c:v>3.0635957440068622</c:v>
                      </c:pt>
                      <c:pt idx="45">
                        <c:v>3.0635957440068622</c:v>
                      </c:pt>
                      <c:pt idx="46">
                        <c:v>3.0635957440068622</c:v>
                      </c:pt>
                      <c:pt idx="47">
                        <c:v>3.0635957440068622</c:v>
                      </c:pt>
                      <c:pt idx="48">
                        <c:v>3.0635957440068622</c:v>
                      </c:pt>
                      <c:pt idx="49">
                        <c:v>3.0635957440068622</c:v>
                      </c:pt>
                      <c:pt idx="50">
                        <c:v>3.0635957440068622</c:v>
                      </c:pt>
                      <c:pt idx="51">
                        <c:v>3.0635957440068622</c:v>
                      </c:pt>
                      <c:pt idx="52">
                        <c:v>3.0635957440068622</c:v>
                      </c:pt>
                      <c:pt idx="53">
                        <c:v>3.0635957440068622</c:v>
                      </c:pt>
                      <c:pt idx="54">
                        <c:v>3.0635957440068622</c:v>
                      </c:pt>
                      <c:pt idx="55">
                        <c:v>3.0635957440068622</c:v>
                      </c:pt>
                      <c:pt idx="56">
                        <c:v>3.0635957440068622</c:v>
                      </c:pt>
                      <c:pt idx="57">
                        <c:v>3.0635957440068622</c:v>
                      </c:pt>
                      <c:pt idx="58">
                        <c:v>3.0635957440068622</c:v>
                      </c:pt>
                      <c:pt idx="59">
                        <c:v>3.0635957440068622</c:v>
                      </c:pt>
                      <c:pt idx="60">
                        <c:v>3.0635957440068622</c:v>
                      </c:pt>
                      <c:pt idx="61">
                        <c:v>3.0635957440068622</c:v>
                      </c:pt>
                      <c:pt idx="62">
                        <c:v>3.0635957440068622</c:v>
                      </c:pt>
                      <c:pt idx="63">
                        <c:v>3.0635957440068622</c:v>
                      </c:pt>
                      <c:pt idx="64">
                        <c:v>3.0635957440068622</c:v>
                      </c:pt>
                      <c:pt idx="65">
                        <c:v>3.0635957440068622</c:v>
                      </c:pt>
                      <c:pt idx="66">
                        <c:v>3.0635957440068622</c:v>
                      </c:pt>
                      <c:pt idx="67">
                        <c:v>3.0635957440068622</c:v>
                      </c:pt>
                      <c:pt idx="68">
                        <c:v>3.0635957440068622</c:v>
                      </c:pt>
                      <c:pt idx="69">
                        <c:v>3.0635957440068622</c:v>
                      </c:pt>
                      <c:pt idx="70">
                        <c:v>3.0635957440068622</c:v>
                      </c:pt>
                      <c:pt idx="71">
                        <c:v>3.0635957440068622</c:v>
                      </c:pt>
                      <c:pt idx="72">
                        <c:v>3.0635957440068622</c:v>
                      </c:pt>
                      <c:pt idx="73">
                        <c:v>3.0635957440068622</c:v>
                      </c:pt>
                      <c:pt idx="74">
                        <c:v>3.0635957440068622</c:v>
                      </c:pt>
                      <c:pt idx="75">
                        <c:v>3.0635957440068622</c:v>
                      </c:pt>
                      <c:pt idx="76">
                        <c:v>3.0635957440068622</c:v>
                      </c:pt>
                      <c:pt idx="77">
                        <c:v>3.0635957440068622</c:v>
                      </c:pt>
                      <c:pt idx="78">
                        <c:v>3.0635957440068622</c:v>
                      </c:pt>
                      <c:pt idx="79">
                        <c:v>3.0635957440068622</c:v>
                      </c:pt>
                      <c:pt idx="80">
                        <c:v>3.0635957440068622</c:v>
                      </c:pt>
                      <c:pt idx="81">
                        <c:v>3.0635957440068622</c:v>
                      </c:pt>
                      <c:pt idx="82">
                        <c:v>3.0635957440068622</c:v>
                      </c:pt>
                      <c:pt idx="83">
                        <c:v>3.0635957440068622</c:v>
                      </c:pt>
                      <c:pt idx="84">
                        <c:v>3.0635957440068622</c:v>
                      </c:pt>
                      <c:pt idx="85">
                        <c:v>3.0635957440068622</c:v>
                      </c:pt>
                      <c:pt idx="86">
                        <c:v>3.0635957440068622</c:v>
                      </c:pt>
                      <c:pt idx="87">
                        <c:v>3.0635957440068622</c:v>
                      </c:pt>
                      <c:pt idx="88">
                        <c:v>3.0635957440068622</c:v>
                      </c:pt>
                      <c:pt idx="89">
                        <c:v>3.0635957440068622</c:v>
                      </c:pt>
                      <c:pt idx="90">
                        <c:v>3.0635957440068622</c:v>
                      </c:pt>
                      <c:pt idx="91">
                        <c:v>3.0635957440068622</c:v>
                      </c:pt>
                      <c:pt idx="92">
                        <c:v>3.0635957440068622</c:v>
                      </c:pt>
                      <c:pt idx="93">
                        <c:v>3.0635957440068622</c:v>
                      </c:pt>
                      <c:pt idx="94">
                        <c:v>3.0635957440068622</c:v>
                      </c:pt>
                      <c:pt idx="95">
                        <c:v>3.0635957440068622</c:v>
                      </c:pt>
                      <c:pt idx="96">
                        <c:v>3.0635957440068622</c:v>
                      </c:pt>
                      <c:pt idx="97">
                        <c:v>3.0635957440068622</c:v>
                      </c:pt>
                      <c:pt idx="98">
                        <c:v>3.0635957440068622</c:v>
                      </c:pt>
                      <c:pt idx="99">
                        <c:v>3.0635957440068622</c:v>
                      </c:pt>
                      <c:pt idx="100">
                        <c:v>3.0635957440068622</c:v>
                      </c:pt>
                      <c:pt idx="101">
                        <c:v>3.0635957440068622</c:v>
                      </c:pt>
                      <c:pt idx="102">
                        <c:v>3.0635957440068622</c:v>
                      </c:pt>
                      <c:pt idx="103">
                        <c:v>3.0635957440068622</c:v>
                      </c:pt>
                      <c:pt idx="104">
                        <c:v>3.0635957440068622</c:v>
                      </c:pt>
                      <c:pt idx="105">
                        <c:v>3.0635957440068622</c:v>
                      </c:pt>
                      <c:pt idx="106">
                        <c:v>3.0635957440068622</c:v>
                      </c:pt>
                      <c:pt idx="107">
                        <c:v>3.0635957440068622</c:v>
                      </c:pt>
                      <c:pt idx="108">
                        <c:v>3.0635957440068622</c:v>
                      </c:pt>
                      <c:pt idx="109">
                        <c:v>3.0635957440068622</c:v>
                      </c:pt>
                      <c:pt idx="110">
                        <c:v>3.0635957440068622</c:v>
                      </c:pt>
                      <c:pt idx="111">
                        <c:v>3.0635957440068622</c:v>
                      </c:pt>
                      <c:pt idx="112">
                        <c:v>3.0635957440068622</c:v>
                      </c:pt>
                      <c:pt idx="113">
                        <c:v>3.0635957440068622</c:v>
                      </c:pt>
                      <c:pt idx="114">
                        <c:v>3.0635957440068622</c:v>
                      </c:pt>
                      <c:pt idx="115">
                        <c:v>3.0635957440068622</c:v>
                      </c:pt>
                      <c:pt idx="116">
                        <c:v>3.0635957440068622</c:v>
                      </c:pt>
                      <c:pt idx="117">
                        <c:v>3.0635957440068622</c:v>
                      </c:pt>
                      <c:pt idx="118">
                        <c:v>3.0635957440068622</c:v>
                      </c:pt>
                      <c:pt idx="119">
                        <c:v>3.0635957440068622</c:v>
                      </c:pt>
                      <c:pt idx="120">
                        <c:v>3.0635957440068622</c:v>
                      </c:pt>
                      <c:pt idx="121">
                        <c:v>3.0635957440068622</c:v>
                      </c:pt>
                      <c:pt idx="122">
                        <c:v>3.0635957440068622</c:v>
                      </c:pt>
                      <c:pt idx="123">
                        <c:v>3.0635957440068622</c:v>
                      </c:pt>
                      <c:pt idx="124">
                        <c:v>3.0635957440068622</c:v>
                      </c:pt>
                      <c:pt idx="125">
                        <c:v>3.0635957440068622</c:v>
                      </c:pt>
                      <c:pt idx="126">
                        <c:v>3.0635957440068622</c:v>
                      </c:pt>
                      <c:pt idx="127">
                        <c:v>3.0635957440068622</c:v>
                      </c:pt>
                      <c:pt idx="128">
                        <c:v>3.0635957440068622</c:v>
                      </c:pt>
                      <c:pt idx="129">
                        <c:v>3.0635957440068622</c:v>
                      </c:pt>
                      <c:pt idx="130">
                        <c:v>3.0635957440068622</c:v>
                      </c:pt>
                      <c:pt idx="131">
                        <c:v>3.0635957440068622</c:v>
                      </c:pt>
                      <c:pt idx="132">
                        <c:v>3.0635957440068622</c:v>
                      </c:pt>
                      <c:pt idx="133">
                        <c:v>3.0635957440068622</c:v>
                      </c:pt>
                      <c:pt idx="134">
                        <c:v>3.0635957440068622</c:v>
                      </c:pt>
                      <c:pt idx="135">
                        <c:v>3.0635957440068622</c:v>
                      </c:pt>
                      <c:pt idx="136">
                        <c:v>3.0635957440068622</c:v>
                      </c:pt>
                      <c:pt idx="137">
                        <c:v>3.0635957440068622</c:v>
                      </c:pt>
                      <c:pt idx="138">
                        <c:v>3.0635957440068622</c:v>
                      </c:pt>
                      <c:pt idx="139">
                        <c:v>3.0635957440068622</c:v>
                      </c:pt>
                      <c:pt idx="140">
                        <c:v>3.0635957440068622</c:v>
                      </c:pt>
                      <c:pt idx="141">
                        <c:v>3.0635957440068622</c:v>
                      </c:pt>
                      <c:pt idx="142">
                        <c:v>3.0635957440068622</c:v>
                      </c:pt>
                      <c:pt idx="143">
                        <c:v>3.0635957440068622</c:v>
                      </c:pt>
                      <c:pt idx="144">
                        <c:v>3.0635957440068622</c:v>
                      </c:pt>
                      <c:pt idx="145">
                        <c:v>3.0635957440068622</c:v>
                      </c:pt>
                      <c:pt idx="146">
                        <c:v>3.0635957440068622</c:v>
                      </c:pt>
                      <c:pt idx="147">
                        <c:v>3.0635957440068622</c:v>
                      </c:pt>
                      <c:pt idx="148">
                        <c:v>3.0635957440068622</c:v>
                      </c:pt>
                      <c:pt idx="149">
                        <c:v>3.0635957440068622</c:v>
                      </c:pt>
                      <c:pt idx="150">
                        <c:v>3.0635957440068622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F44B-4A0F-9875-60F7BDBAB7E0}"/>
                  </c:ext>
                </c:extLst>
              </c15:ser>
            </c15:filteredLineSeries>
          </c:ext>
        </c:extLst>
      </c:lineChart>
      <c:catAx>
        <c:axId val="601897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5535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01895535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70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(Log) Aggregate Capital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>
                <a:solidFill>
                  <a:schemeClr val="tx1"/>
                </a:solidFill>
              </a:rPr>
              <a:t>Growth Rates of Capital Per Worker and Aggregate Capital From Adj. TFP Growth Rate 0.0875 to 0.175</a:t>
            </a:r>
          </a:p>
        </c:rich>
      </c:tx>
      <c:layout>
        <c:manualLayout>
          <c:xMode val="edge"/>
          <c:yMode val="edge"/>
          <c:x val="0.12871106006736407"/>
          <c:y val="1.8148984585748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Capital Per Worker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1.6082924803634626E-2"/>
                  <c:y val="3.226486148577464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aseline="0">
                        <a:solidFill>
                          <a:schemeClr val="tx1"/>
                        </a:solidFill>
                      </a:rPr>
                      <a:t>0.084 (~0.0875)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4DB-45F0-838C-0DD782947F40}"/>
                </c:ext>
              </c:extLst>
            </c:dLbl>
            <c:dLbl>
              <c:idx val="131"/>
              <c:layout>
                <c:manualLayout>
                  <c:x val="1.462084073057586E-3"/>
                  <c:y val="-3.629796917149646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aseline="0">
                        <a:solidFill>
                          <a:schemeClr val="tx1"/>
                        </a:solidFill>
                      </a:rPr>
                      <a:t>0.161 (~0.175)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4DB-45F0-838C-0DD782947F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'Technology Growth Shock Up'!$A$52:$A$202</c:f>
              <c:numCache>
                <c:formatCode>General</c:formatCode>
                <c:ptCount val="15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  <c:pt idx="61">
                  <c:v>111</c:v>
                </c:pt>
                <c:pt idx="62">
                  <c:v>112</c:v>
                </c:pt>
                <c:pt idx="63">
                  <c:v>113</c:v>
                </c:pt>
                <c:pt idx="64">
                  <c:v>114</c:v>
                </c:pt>
                <c:pt idx="65">
                  <c:v>115</c:v>
                </c:pt>
                <c:pt idx="66">
                  <c:v>116</c:v>
                </c:pt>
                <c:pt idx="67">
                  <c:v>117</c:v>
                </c:pt>
                <c:pt idx="68">
                  <c:v>118</c:v>
                </c:pt>
                <c:pt idx="69">
                  <c:v>119</c:v>
                </c:pt>
                <c:pt idx="70">
                  <c:v>120</c:v>
                </c:pt>
                <c:pt idx="71">
                  <c:v>121</c:v>
                </c:pt>
                <c:pt idx="72">
                  <c:v>122</c:v>
                </c:pt>
                <c:pt idx="73">
                  <c:v>123</c:v>
                </c:pt>
                <c:pt idx="74">
                  <c:v>124</c:v>
                </c:pt>
                <c:pt idx="75">
                  <c:v>125</c:v>
                </c:pt>
                <c:pt idx="76">
                  <c:v>126</c:v>
                </c:pt>
                <c:pt idx="77">
                  <c:v>127</c:v>
                </c:pt>
                <c:pt idx="78">
                  <c:v>128</c:v>
                </c:pt>
                <c:pt idx="79">
                  <c:v>129</c:v>
                </c:pt>
                <c:pt idx="80">
                  <c:v>130</c:v>
                </c:pt>
                <c:pt idx="81">
                  <c:v>131</c:v>
                </c:pt>
                <c:pt idx="82">
                  <c:v>132</c:v>
                </c:pt>
                <c:pt idx="83">
                  <c:v>133</c:v>
                </c:pt>
                <c:pt idx="84">
                  <c:v>134</c:v>
                </c:pt>
                <c:pt idx="85">
                  <c:v>135</c:v>
                </c:pt>
                <c:pt idx="86">
                  <c:v>136</c:v>
                </c:pt>
                <c:pt idx="87">
                  <c:v>137</c:v>
                </c:pt>
                <c:pt idx="88">
                  <c:v>138</c:v>
                </c:pt>
                <c:pt idx="89">
                  <c:v>139</c:v>
                </c:pt>
                <c:pt idx="90">
                  <c:v>140</c:v>
                </c:pt>
                <c:pt idx="91">
                  <c:v>141</c:v>
                </c:pt>
                <c:pt idx="92">
                  <c:v>142</c:v>
                </c:pt>
                <c:pt idx="93">
                  <c:v>143</c:v>
                </c:pt>
                <c:pt idx="94">
                  <c:v>144</c:v>
                </c:pt>
                <c:pt idx="95">
                  <c:v>145</c:v>
                </c:pt>
                <c:pt idx="96">
                  <c:v>146</c:v>
                </c:pt>
                <c:pt idx="97">
                  <c:v>147</c:v>
                </c:pt>
                <c:pt idx="98">
                  <c:v>148</c:v>
                </c:pt>
                <c:pt idx="99">
                  <c:v>149</c:v>
                </c:pt>
                <c:pt idx="100">
                  <c:v>150</c:v>
                </c:pt>
                <c:pt idx="101">
                  <c:v>151</c:v>
                </c:pt>
                <c:pt idx="102">
                  <c:v>152</c:v>
                </c:pt>
                <c:pt idx="103">
                  <c:v>153</c:v>
                </c:pt>
                <c:pt idx="104">
                  <c:v>154</c:v>
                </c:pt>
                <c:pt idx="105">
                  <c:v>155</c:v>
                </c:pt>
                <c:pt idx="106">
                  <c:v>156</c:v>
                </c:pt>
                <c:pt idx="107">
                  <c:v>157</c:v>
                </c:pt>
                <c:pt idx="108">
                  <c:v>158</c:v>
                </c:pt>
                <c:pt idx="109">
                  <c:v>159</c:v>
                </c:pt>
                <c:pt idx="110">
                  <c:v>160</c:v>
                </c:pt>
                <c:pt idx="111">
                  <c:v>161</c:v>
                </c:pt>
                <c:pt idx="112">
                  <c:v>162</c:v>
                </c:pt>
                <c:pt idx="113">
                  <c:v>163</c:v>
                </c:pt>
                <c:pt idx="114">
                  <c:v>164</c:v>
                </c:pt>
                <c:pt idx="115">
                  <c:v>165</c:v>
                </c:pt>
                <c:pt idx="116">
                  <c:v>166</c:v>
                </c:pt>
                <c:pt idx="117">
                  <c:v>167</c:v>
                </c:pt>
                <c:pt idx="118">
                  <c:v>168</c:v>
                </c:pt>
                <c:pt idx="119">
                  <c:v>169</c:v>
                </c:pt>
                <c:pt idx="120">
                  <c:v>170</c:v>
                </c:pt>
                <c:pt idx="121">
                  <c:v>171</c:v>
                </c:pt>
                <c:pt idx="122">
                  <c:v>172</c:v>
                </c:pt>
                <c:pt idx="123">
                  <c:v>173</c:v>
                </c:pt>
                <c:pt idx="124">
                  <c:v>174</c:v>
                </c:pt>
                <c:pt idx="125">
                  <c:v>175</c:v>
                </c:pt>
                <c:pt idx="126">
                  <c:v>176</c:v>
                </c:pt>
                <c:pt idx="127">
                  <c:v>177</c:v>
                </c:pt>
                <c:pt idx="128">
                  <c:v>178</c:v>
                </c:pt>
                <c:pt idx="129">
                  <c:v>179</c:v>
                </c:pt>
                <c:pt idx="130">
                  <c:v>180</c:v>
                </c:pt>
                <c:pt idx="131">
                  <c:v>181</c:v>
                </c:pt>
                <c:pt idx="132">
                  <c:v>182</c:v>
                </c:pt>
                <c:pt idx="133">
                  <c:v>183</c:v>
                </c:pt>
                <c:pt idx="134">
                  <c:v>184</c:v>
                </c:pt>
                <c:pt idx="135">
                  <c:v>185</c:v>
                </c:pt>
                <c:pt idx="136">
                  <c:v>186</c:v>
                </c:pt>
                <c:pt idx="137">
                  <c:v>187</c:v>
                </c:pt>
                <c:pt idx="138">
                  <c:v>188</c:v>
                </c:pt>
                <c:pt idx="139">
                  <c:v>189</c:v>
                </c:pt>
                <c:pt idx="140">
                  <c:v>190</c:v>
                </c:pt>
                <c:pt idx="141">
                  <c:v>191</c:v>
                </c:pt>
                <c:pt idx="142">
                  <c:v>192</c:v>
                </c:pt>
                <c:pt idx="143">
                  <c:v>193</c:v>
                </c:pt>
                <c:pt idx="144">
                  <c:v>194</c:v>
                </c:pt>
                <c:pt idx="145">
                  <c:v>195</c:v>
                </c:pt>
                <c:pt idx="146">
                  <c:v>196</c:v>
                </c:pt>
                <c:pt idx="147">
                  <c:v>197</c:v>
                </c:pt>
                <c:pt idx="148">
                  <c:v>198</c:v>
                </c:pt>
                <c:pt idx="149">
                  <c:v>199</c:v>
                </c:pt>
                <c:pt idx="150">
                  <c:v>200</c:v>
                </c:pt>
              </c:numCache>
            </c:numRef>
          </c:cat>
          <c:val>
            <c:numRef>
              <c:f>'Technology Growth Shock Up'!$I$51:$I$201</c:f>
              <c:numCache>
                <c:formatCode>General</c:formatCode>
                <c:ptCount val="151"/>
                <c:pt idx="0">
                  <c:v>8.4094037879526518E-2</c:v>
                </c:pt>
                <c:pt idx="1">
                  <c:v>8.407046403855567E-2</c:v>
                </c:pt>
                <c:pt idx="2">
                  <c:v>8.4049507615002739E-2</c:v>
                </c:pt>
                <c:pt idx="3">
                  <c:v>8.4030877388193481E-2</c:v>
                </c:pt>
                <c:pt idx="4">
                  <c:v>8.401431466658682E-2</c:v>
                </c:pt>
                <c:pt idx="5">
                  <c:v>8.3999589627684834E-2</c:v>
                </c:pt>
                <c:pt idx="6">
                  <c:v>8.3986498075331539E-2</c:v>
                </c:pt>
                <c:pt idx="7">
                  <c:v>8.3974858565629695E-2</c:v>
                </c:pt>
                <c:pt idx="8">
                  <c:v>8.3964509858667213E-2</c:v>
                </c:pt>
                <c:pt idx="9">
                  <c:v>8.3955308658402394E-2</c:v>
                </c:pt>
                <c:pt idx="10">
                  <c:v>8.3947127607538086E-2</c:v>
                </c:pt>
                <c:pt idx="11">
                  <c:v>8.3939853508175233E-2</c:v>
                </c:pt>
                <c:pt idx="12">
                  <c:v>8.3933385742468225E-2</c:v>
                </c:pt>
                <c:pt idx="13">
                  <c:v>8.3927634870501144E-2</c:v>
                </c:pt>
                <c:pt idx="14">
                  <c:v>8.3922521385299653E-2</c:v>
                </c:pt>
                <c:pt idx="15">
                  <c:v>8.3917974607170542E-2</c:v>
                </c:pt>
                <c:pt idx="16">
                  <c:v>8.3913931701646405E-2</c:v>
                </c:pt>
                <c:pt idx="17">
                  <c:v>8.3910336807105246E-2</c:v>
                </c:pt>
                <c:pt idx="18">
                  <c:v>8.3907140259736224E-2</c:v>
                </c:pt>
                <c:pt idx="19">
                  <c:v>8.390429790489673E-2</c:v>
                </c:pt>
                <c:pt idx="20">
                  <c:v>8.3901770485209859E-2</c:v>
                </c:pt>
                <c:pt idx="21">
                  <c:v>8.3899523096777173E-2</c:v>
                </c:pt>
                <c:pt idx="22">
                  <c:v>8.38975247059075E-2</c:v>
                </c:pt>
                <c:pt idx="23">
                  <c:v>8.389574771959829E-2</c:v>
                </c:pt>
                <c:pt idx="24">
                  <c:v>8.38941676037539E-2</c:v>
                </c:pt>
                <c:pt idx="25">
                  <c:v>8.3892762543847255E-2</c:v>
                </c:pt>
                <c:pt idx="26">
                  <c:v>8.3891513143266039E-2</c:v>
                </c:pt>
                <c:pt idx="27">
                  <c:v>8.3890402155158306E-2</c:v>
                </c:pt>
                <c:pt idx="28">
                  <c:v>8.3889414244051608E-2</c:v>
                </c:pt>
                <c:pt idx="29">
                  <c:v>8.3888535773938955E-2</c:v>
                </c:pt>
                <c:pt idx="30">
                  <c:v>8.3887754619848209E-2</c:v>
                </c:pt>
                <c:pt idx="31">
                  <c:v>8.3887060000375158E-2</c:v>
                </c:pt>
                <c:pt idx="32">
                  <c:v>8.3886442328722666E-2</c:v>
                </c:pt>
                <c:pt idx="33">
                  <c:v>8.3885893080319462E-2</c:v>
                </c:pt>
                <c:pt idx="34">
                  <c:v>8.3885404675090314E-2</c:v>
                </c:pt>
                <c:pt idx="35">
                  <c:v>8.3884970372780643E-2</c:v>
                </c:pt>
                <c:pt idx="36">
                  <c:v>8.3884584179898525E-2</c:v>
                </c:pt>
                <c:pt idx="37">
                  <c:v>8.3884240766961327E-2</c:v>
                </c:pt>
                <c:pt idx="38">
                  <c:v>8.3883935394919007E-2</c:v>
                </c:pt>
                <c:pt idx="39">
                  <c:v>8.3883663849739776E-2</c:v>
                </c:pt>
                <c:pt idx="40">
                  <c:v>8.3883422384230855E-2</c:v>
                </c:pt>
                <c:pt idx="41">
                  <c:v>8.3883207666314519E-2</c:v>
                </c:pt>
                <c:pt idx="42">
                  <c:v>8.3883016733052429E-2</c:v>
                </c:pt>
                <c:pt idx="43">
                  <c:v>8.3882846949723699E-2</c:v>
                </c:pt>
                <c:pt idx="44">
                  <c:v>8.3882695973484189E-2</c:v>
                </c:pt>
                <c:pt idx="45">
                  <c:v>8.3882561721019044E-2</c:v>
                </c:pt>
                <c:pt idx="46">
                  <c:v>8.3882442339797691E-2</c:v>
                </c:pt>
                <c:pt idx="47">
                  <c:v>8.3882336182499628E-2</c:v>
                </c:pt>
                <c:pt idx="48">
                  <c:v>8.3882241784289491E-2</c:v>
                </c:pt>
                <c:pt idx="49">
                  <c:v>8.3882157842595007E-2</c:v>
                </c:pt>
                <c:pt idx="50">
                  <c:v>8.3882083199135593E-2</c:v>
                </c:pt>
                <c:pt idx="51">
                  <c:v>8.716070828563538E-2</c:v>
                </c:pt>
                <c:pt idx="52">
                  <c:v>9.5582214592999648E-2</c:v>
                </c:pt>
                <c:pt idx="53">
                  <c:v>0.10341186887456644</c:v>
                </c:pt>
                <c:pt idx="54">
                  <c:v>0.11060320181303851</c:v>
                </c:pt>
                <c:pt idx="55">
                  <c:v>0.11713495468279511</c:v>
                </c:pt>
                <c:pt idx="56">
                  <c:v>0.12300788662937201</c:v>
                </c:pt>
                <c:pt idx="57">
                  <c:v>0.12824068141715195</c:v>
                </c:pt>
                <c:pt idx="58">
                  <c:v>0.13286555856332072</c:v>
                </c:pt>
                <c:pt idx="59">
                  <c:v>0.13692405898103566</c:v>
                </c:pt>
                <c:pt idx="60">
                  <c:v>0.14046331502279941</c:v>
                </c:pt>
                <c:pt idx="61">
                  <c:v>0.14353296571143304</c:v>
                </c:pt>
                <c:pt idx="62">
                  <c:v>0.1461827601068002</c:v>
                </c:pt>
                <c:pt idx="63">
                  <c:v>0.14846081127797461</c:v>
                </c:pt>
                <c:pt idx="64">
                  <c:v>0.15041241713352704</c:v>
                </c:pt>
                <c:pt idx="65">
                  <c:v>0.15207934487751196</c:v>
                </c:pt>
                <c:pt idx="66">
                  <c:v>0.15349947462136093</c:v>
                </c:pt>
                <c:pt idx="67">
                  <c:v>0.15470670723139612</c:v>
                </c:pt>
                <c:pt idx="68">
                  <c:v>0.15573105617772498</c:v>
                </c:pt>
                <c:pt idx="69">
                  <c:v>0.15659885918222294</c:v>
                </c:pt>
                <c:pt idx="70">
                  <c:v>0.15733306059552987</c:v>
                </c:pt>
                <c:pt idx="71">
                  <c:v>0.15795352854734368</c:v>
                </c:pt>
                <c:pt idx="72">
                  <c:v>0.15847738163056313</c:v>
                </c:pt>
                <c:pt idx="73">
                  <c:v>0.15891930825038258</c:v>
                </c:pt>
                <c:pt idx="74">
                  <c:v>0.15929186806587126</c:v>
                </c:pt>
                <c:pt idx="75">
                  <c:v>0.15960576952754302</c:v>
                </c:pt>
                <c:pt idx="76">
                  <c:v>0.15987012072815077</c:v>
                </c:pt>
                <c:pt idx="77">
                  <c:v>0.16009265295653741</c:v>
                </c:pt>
                <c:pt idx="78">
                  <c:v>0.16027991774560135</c:v>
                </c:pt>
                <c:pt idx="79">
                  <c:v>0.16043745905110285</c:v>
                </c:pt>
                <c:pt idx="80">
                  <c:v>0.16056996265375467</c:v>
                </c:pt>
                <c:pt idx="81">
                  <c:v>0.16068138506829222</c:v>
                </c:pt>
                <c:pt idx="82">
                  <c:v>0.16077506426056942</c:v>
                </c:pt>
                <c:pt idx="83">
                  <c:v>0.16085381438280599</c:v>
                </c:pt>
                <c:pt idx="84">
                  <c:v>0.16092000658333916</c:v>
                </c:pt>
                <c:pt idx="85">
                  <c:v>0.16097563776190604</c:v>
                </c:pt>
                <c:pt idx="86">
                  <c:v>0.16102238894482213</c:v>
                </c:pt>
                <c:pt idx="87">
                  <c:v>0.16106167476018207</c:v>
                </c:pt>
                <c:pt idx="88">
                  <c:v>0.16109468530868298</c:v>
                </c:pt>
                <c:pt idx="89">
                  <c:v>0.16112242155574386</c:v>
                </c:pt>
                <c:pt idx="90">
                  <c:v>0.16114572521696147</c:v>
                </c:pt>
                <c:pt idx="91">
                  <c:v>0.16116530397228424</c:v>
                </c:pt>
                <c:pt idx="92">
                  <c:v>0.1611817527239694</c:v>
                </c:pt>
                <c:pt idx="93">
                  <c:v>0.16119557150836528</c:v>
                </c:pt>
                <c:pt idx="94">
                  <c:v>0.16120718058084904</c:v>
                </c:pt>
                <c:pt idx="95">
                  <c:v>0.16121693311463048</c:v>
                </c:pt>
                <c:pt idx="96">
                  <c:v>0.16122512588723126</c:v>
                </c:pt>
                <c:pt idx="97">
                  <c:v>0.16123200827082584</c:v>
                </c:pt>
                <c:pt idx="98">
                  <c:v>0.16123778979384795</c:v>
                </c:pt>
                <c:pt idx="99">
                  <c:v>0.16124264649956288</c:v>
                </c:pt>
                <c:pt idx="100">
                  <c:v>0.16124672629210224</c:v>
                </c:pt>
                <c:pt idx="101">
                  <c:v>0.16125015343056148</c:v>
                </c:pt>
                <c:pt idx="102">
                  <c:v>0.16125303230639787</c:v>
                </c:pt>
                <c:pt idx="103">
                  <c:v>0.16125545061822777</c:v>
                </c:pt>
                <c:pt idx="104">
                  <c:v>0.16125748203976897</c:v>
                </c:pt>
                <c:pt idx="105">
                  <c:v>0.16125918846180554</c:v>
                </c:pt>
                <c:pt idx="106">
                  <c:v>0.16126062187603551</c:v>
                </c:pt>
                <c:pt idx="107">
                  <c:v>0.16126182595790439</c:v>
                </c:pt>
                <c:pt idx="108">
                  <c:v>0.16126283739648528</c:v>
                </c:pt>
                <c:pt idx="109">
                  <c:v>0.16126368701182514</c:v>
                </c:pt>
                <c:pt idx="110">
                  <c:v>0.1612644006935966</c:v>
                </c:pt>
                <c:pt idx="111">
                  <c:v>0.16126500018973644</c:v>
                </c:pt>
                <c:pt idx="112">
                  <c:v>0.16126550376892368</c:v>
                </c:pt>
                <c:pt idx="113">
                  <c:v>0.16126592677715834</c:v>
                </c:pt>
                <c:pt idx="114">
                  <c:v>0.16126628210529148</c:v>
                </c:pt>
                <c:pt idx="115">
                  <c:v>0.16126658058177412</c:v>
                </c:pt>
                <c:pt idx="116">
                  <c:v>0.1612668313026262</c:v>
                </c:pt>
                <c:pt idx="117">
                  <c:v>0.16126704190856245</c:v>
                </c:pt>
                <c:pt idx="118">
                  <c:v>0.16126721881785144</c:v>
                </c:pt>
                <c:pt idx="119">
                  <c:v>0.1612673674218712</c:v>
                </c:pt>
                <c:pt idx="120">
                  <c:v>0.16126749224939019</c:v>
                </c:pt>
                <c:pt idx="121">
                  <c:v>0.16126759710461513</c:v>
                </c:pt>
                <c:pt idx="122">
                  <c:v>0.16126768518307699</c:v>
                </c:pt>
                <c:pt idx="123">
                  <c:v>0.16126775916903924</c:v>
                </c:pt>
                <c:pt idx="124">
                  <c:v>0.16126782131728135</c:v>
                </c:pt>
                <c:pt idx="125">
                  <c:v>0.16126787352183669</c:v>
                </c:pt>
                <c:pt idx="126">
                  <c:v>0.16126791737367441</c:v>
                </c:pt>
                <c:pt idx="127">
                  <c:v>0.16126795420923656</c:v>
                </c:pt>
                <c:pt idx="128">
                  <c:v>0.16126798515111673</c:v>
                </c:pt>
                <c:pt idx="129">
                  <c:v>0.1612680111423046</c:v>
                </c:pt>
                <c:pt idx="130">
                  <c:v>0.161268032974899</c:v>
                </c:pt>
                <c:pt idx="131">
                  <c:v>0.16126805131429123</c:v>
                </c:pt>
                <c:pt idx="132">
                  <c:v>0.16126806671937644</c:v>
                </c:pt>
                <c:pt idx="133">
                  <c:v>0.16126807965965284</c:v>
                </c:pt>
                <c:pt idx="134">
                  <c:v>0.16126809052948587</c:v>
                </c:pt>
                <c:pt idx="135">
                  <c:v>0.16126809966014477</c:v>
                </c:pt>
                <c:pt idx="136">
                  <c:v>0.16126810732989938</c:v>
                </c:pt>
                <c:pt idx="137">
                  <c:v>0.16126811377249695</c:v>
                </c:pt>
                <c:pt idx="138">
                  <c:v>0.16126811918427464</c:v>
                </c:pt>
                <c:pt idx="139">
                  <c:v>0.16126812373016719</c:v>
                </c:pt>
                <c:pt idx="140">
                  <c:v>0.16126812754872333</c:v>
                </c:pt>
                <c:pt idx="141">
                  <c:v>0.16126813075630508</c:v>
                </c:pt>
                <c:pt idx="142">
                  <c:v>0.16126813345067603</c:v>
                </c:pt>
                <c:pt idx="143">
                  <c:v>0.16126813571394649</c:v>
                </c:pt>
                <c:pt idx="144">
                  <c:v>0.16126813761509595</c:v>
                </c:pt>
                <c:pt idx="145">
                  <c:v>0.16126813921206207</c:v>
                </c:pt>
                <c:pt idx="146">
                  <c:v>0.16126814055350636</c:v>
                </c:pt>
                <c:pt idx="147">
                  <c:v>0.16126814168032766</c:v>
                </c:pt>
                <c:pt idx="148">
                  <c:v>0.16126814262685585</c:v>
                </c:pt>
                <c:pt idx="149">
                  <c:v>0.16126814342193896</c:v>
                </c:pt>
                <c:pt idx="150">
                  <c:v>0.1612681440898065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B-45F0-838C-0DD782947F40}"/>
            </c:ext>
          </c:extLst>
        </c:ser>
        <c:ser>
          <c:idx val="3"/>
          <c:order val="3"/>
          <c:tx>
            <c:v>Aggregate Capital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754500887669232E-2"/>
                  <c:y val="-6.6546276814410193E-2"/>
                </c:manualLayout>
              </c:layout>
              <c:tx>
                <c:rich>
                  <a:bodyPr/>
                  <a:lstStyle/>
                  <a:p>
                    <a:r>
                      <a:rPr lang="en-US" sz="1400" baseline="0">
                        <a:solidFill>
                          <a:schemeClr val="tx1"/>
                        </a:solidFill>
                      </a:rPr>
                      <a:t>0.133 (~0.0875 + 0.05 = 0.1375)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92972878570694"/>
                      <c:h val="7.497547187756882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8-74DB-45F0-838C-0DD782947F40}"/>
                </c:ext>
              </c:extLst>
            </c:dLbl>
            <c:dLbl>
              <c:idx val="113"/>
              <c:layout>
                <c:manualLayout>
                  <c:x val="-5.431268176036301E-2"/>
                  <c:y val="-5.64635076001056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aseline="0">
                        <a:solidFill>
                          <a:schemeClr val="tx1"/>
                        </a:solidFill>
                      </a:rPr>
                      <a:t>0.210 (~0.175 + 0.05 = 0.225)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756875335228825"/>
                      <c:h val="7.497547187756882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74DB-45F0-838C-0DD782947F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'Technology Growth Shock Up'!$N$51:$N$201</c:f>
              <c:numCache>
                <c:formatCode>General</c:formatCode>
                <c:ptCount val="151"/>
                <c:pt idx="0">
                  <c:v>0.13288420204895779</c:v>
                </c:pt>
                <c:pt idx="1">
                  <c:v>0.13286062820798783</c:v>
                </c:pt>
                <c:pt idx="2">
                  <c:v>0.13283967178443312</c:v>
                </c:pt>
                <c:pt idx="3">
                  <c:v>0.13282104155762653</c:v>
                </c:pt>
                <c:pt idx="4">
                  <c:v>0.13280447883601809</c:v>
                </c:pt>
                <c:pt idx="5">
                  <c:v>0.13278975379711788</c:v>
                </c:pt>
                <c:pt idx="6">
                  <c:v>0.1327766622447637</c:v>
                </c:pt>
                <c:pt idx="7">
                  <c:v>0.13276502273506097</c:v>
                </c:pt>
                <c:pt idx="8">
                  <c:v>0.13275467402809937</c:v>
                </c:pt>
                <c:pt idx="9">
                  <c:v>0.13274547282783544</c:v>
                </c:pt>
                <c:pt idx="10">
                  <c:v>0.13273729177696936</c:v>
                </c:pt>
                <c:pt idx="11">
                  <c:v>0.13273001767760917</c:v>
                </c:pt>
                <c:pt idx="12">
                  <c:v>0.13272354991189772</c:v>
                </c:pt>
                <c:pt idx="13">
                  <c:v>0.13271779903993419</c:v>
                </c:pt>
                <c:pt idx="14">
                  <c:v>0.1327126855547327</c:v>
                </c:pt>
                <c:pt idx="15">
                  <c:v>0.13270813877660004</c:v>
                </c:pt>
                <c:pt idx="16">
                  <c:v>0.13270409587108034</c:v>
                </c:pt>
                <c:pt idx="17">
                  <c:v>0.13270050097653652</c:v>
                </c:pt>
                <c:pt idx="18">
                  <c:v>0.13269730442916838</c:v>
                </c:pt>
                <c:pt idx="19">
                  <c:v>0.13269446207432978</c:v>
                </c:pt>
                <c:pt idx="20">
                  <c:v>0.13269193465464113</c:v>
                </c:pt>
                <c:pt idx="21">
                  <c:v>0.13268968726620756</c:v>
                </c:pt>
                <c:pt idx="22">
                  <c:v>0.13268768887534321</c:v>
                </c:pt>
                <c:pt idx="23">
                  <c:v>0.1326859118890269</c:v>
                </c:pt>
                <c:pt idx="24">
                  <c:v>0.13268433177318784</c:v>
                </c:pt>
                <c:pt idx="25">
                  <c:v>0.13268292671327941</c:v>
                </c:pt>
                <c:pt idx="26">
                  <c:v>0.13268167731269642</c:v>
                </c:pt>
                <c:pt idx="27">
                  <c:v>0.13268056632459135</c:v>
                </c:pt>
                <c:pt idx="28">
                  <c:v>0.13267957841348377</c:v>
                </c:pt>
                <c:pt idx="29">
                  <c:v>0.13267869994336934</c:v>
                </c:pt>
                <c:pt idx="30">
                  <c:v>0.13267791878928392</c:v>
                </c:pt>
                <c:pt idx="31">
                  <c:v>0.13267722416980376</c:v>
                </c:pt>
                <c:pt idx="32">
                  <c:v>0.13267660649815483</c:v>
                </c:pt>
                <c:pt idx="33">
                  <c:v>0.1326760572497534</c:v>
                </c:pt>
                <c:pt idx="34">
                  <c:v>0.13267556884452247</c:v>
                </c:pt>
                <c:pt idx="35">
                  <c:v>0.13267513454221103</c:v>
                </c:pt>
                <c:pt idx="36">
                  <c:v>0.13267474834933068</c:v>
                </c:pt>
                <c:pt idx="37">
                  <c:v>0.13267440493639526</c:v>
                </c:pt>
                <c:pt idx="38">
                  <c:v>0.13267409956435117</c:v>
                </c:pt>
                <c:pt idx="39">
                  <c:v>0.13267382801917194</c:v>
                </c:pt>
                <c:pt idx="40">
                  <c:v>0.13267358655366124</c:v>
                </c:pt>
                <c:pt idx="41">
                  <c:v>0.13267337183574668</c:v>
                </c:pt>
                <c:pt idx="42">
                  <c:v>0.13267318090248637</c:v>
                </c:pt>
                <c:pt idx="43">
                  <c:v>0.13267301111915586</c:v>
                </c:pt>
                <c:pt idx="44">
                  <c:v>0.13267286014291457</c:v>
                </c:pt>
                <c:pt idx="45">
                  <c:v>0.1326727258904512</c:v>
                </c:pt>
                <c:pt idx="46">
                  <c:v>0.13267260650922807</c:v>
                </c:pt>
                <c:pt idx="47">
                  <c:v>0.13267250035193356</c:v>
                </c:pt>
                <c:pt idx="48">
                  <c:v>0.13267240595371987</c:v>
                </c:pt>
                <c:pt idx="49">
                  <c:v>0.13267232201202717</c:v>
                </c:pt>
                <c:pt idx="50">
                  <c:v>0.13267224736856775</c:v>
                </c:pt>
                <c:pt idx="51">
                  <c:v>0.13595087245506932</c:v>
                </c:pt>
                <c:pt idx="52">
                  <c:v>0.14437237876243003</c:v>
                </c:pt>
                <c:pt idx="53">
                  <c:v>0.1522020330439986</c:v>
                </c:pt>
                <c:pt idx="54">
                  <c:v>0.15939336598247067</c:v>
                </c:pt>
                <c:pt idx="55">
                  <c:v>0.16592511885222905</c:v>
                </c:pt>
                <c:pt idx="56">
                  <c:v>0.17179805079880239</c:v>
                </c:pt>
                <c:pt idx="57">
                  <c:v>0.17703084558658233</c:v>
                </c:pt>
                <c:pt idx="58">
                  <c:v>0.18165572273275288</c:v>
                </c:pt>
                <c:pt idx="59">
                  <c:v>0.18571422315046959</c:v>
                </c:pt>
                <c:pt idx="60">
                  <c:v>0.18925347919223157</c:v>
                </c:pt>
                <c:pt idx="61">
                  <c:v>0.1923231298808652</c:v>
                </c:pt>
                <c:pt idx="62">
                  <c:v>0.19497292427623236</c:v>
                </c:pt>
                <c:pt idx="63">
                  <c:v>0.19725097544740677</c:v>
                </c:pt>
                <c:pt idx="64">
                  <c:v>0.1992025813029592</c:v>
                </c:pt>
                <c:pt idx="65">
                  <c:v>0.20086950904694589</c:v>
                </c:pt>
                <c:pt idx="66">
                  <c:v>0.20228963879079132</c:v>
                </c:pt>
                <c:pt idx="67">
                  <c:v>0.20349687140083006</c:v>
                </c:pt>
                <c:pt idx="68">
                  <c:v>0.20452122034715359</c:v>
                </c:pt>
                <c:pt idx="69">
                  <c:v>0.20538902335165687</c:v>
                </c:pt>
                <c:pt idx="70">
                  <c:v>0.20612322476496203</c:v>
                </c:pt>
                <c:pt idx="71">
                  <c:v>0.20674369271677406</c:v>
                </c:pt>
                <c:pt idx="72">
                  <c:v>0.20726754579999707</c:v>
                </c:pt>
                <c:pt idx="73">
                  <c:v>0.20770947241981474</c:v>
                </c:pt>
                <c:pt idx="74">
                  <c:v>0.20808203223530342</c:v>
                </c:pt>
                <c:pt idx="75">
                  <c:v>0.2083959336969734</c:v>
                </c:pt>
                <c:pt idx="76">
                  <c:v>0.20866028489758293</c:v>
                </c:pt>
                <c:pt idx="77">
                  <c:v>0.20888281712597134</c:v>
                </c:pt>
                <c:pt idx="78">
                  <c:v>0.20907008191503351</c:v>
                </c:pt>
                <c:pt idx="79">
                  <c:v>0.20922762322053501</c:v>
                </c:pt>
                <c:pt idx="80">
                  <c:v>0.20936012682318506</c:v>
                </c:pt>
                <c:pt idx="81">
                  <c:v>0.2094715492377226</c:v>
                </c:pt>
                <c:pt idx="82">
                  <c:v>0.20956522843000513</c:v>
                </c:pt>
                <c:pt idx="83">
                  <c:v>0.20964397855223638</c:v>
                </c:pt>
                <c:pt idx="84">
                  <c:v>0.20971017075277132</c:v>
                </c:pt>
                <c:pt idx="85">
                  <c:v>0.20976580193133643</c:v>
                </c:pt>
                <c:pt idx="86">
                  <c:v>0.20981255311425429</c:v>
                </c:pt>
                <c:pt idx="87">
                  <c:v>0.20985183892961601</c:v>
                </c:pt>
                <c:pt idx="88">
                  <c:v>0.20988484947811514</c:v>
                </c:pt>
                <c:pt idx="89">
                  <c:v>0.20991258572517424</c:v>
                </c:pt>
                <c:pt idx="90">
                  <c:v>0.20993588938639363</c:v>
                </c:pt>
                <c:pt idx="91">
                  <c:v>0.20995546814171817</c:v>
                </c:pt>
                <c:pt idx="92">
                  <c:v>0.20997191689340156</c:v>
                </c:pt>
                <c:pt idx="93">
                  <c:v>0.20998573567779744</c:v>
                </c:pt>
                <c:pt idx="94">
                  <c:v>0.2099973447502812</c:v>
                </c:pt>
                <c:pt idx="95">
                  <c:v>0.21000709728406264</c:v>
                </c:pt>
                <c:pt idx="96">
                  <c:v>0.21001529005665986</c:v>
                </c:pt>
                <c:pt idx="97">
                  <c:v>0.210022172440258</c:v>
                </c:pt>
                <c:pt idx="98">
                  <c:v>0.21002795396328011</c:v>
                </c:pt>
                <c:pt idx="99">
                  <c:v>0.21003281066899504</c:v>
                </c:pt>
                <c:pt idx="100">
                  <c:v>0.21003689046153795</c:v>
                </c:pt>
                <c:pt idx="101">
                  <c:v>0.21004031759999009</c:v>
                </c:pt>
                <c:pt idx="102">
                  <c:v>0.21004319647583358</c:v>
                </c:pt>
                <c:pt idx="103">
                  <c:v>0.21004561478765993</c:v>
                </c:pt>
                <c:pt idx="104">
                  <c:v>0.21004764620919758</c:v>
                </c:pt>
                <c:pt idx="105">
                  <c:v>0.2100493526312377</c:v>
                </c:pt>
                <c:pt idx="106">
                  <c:v>0.21005078604547123</c:v>
                </c:pt>
                <c:pt idx="107">
                  <c:v>0.210051990127333</c:v>
                </c:pt>
                <c:pt idx="108">
                  <c:v>0.21005300156591744</c:v>
                </c:pt>
                <c:pt idx="109">
                  <c:v>0.2100538511812573</c:v>
                </c:pt>
                <c:pt idx="110">
                  <c:v>0.21005456486302876</c:v>
                </c:pt>
                <c:pt idx="111">
                  <c:v>0.2100551643591686</c:v>
                </c:pt>
                <c:pt idx="112">
                  <c:v>0.21005566793835584</c:v>
                </c:pt>
                <c:pt idx="113">
                  <c:v>0.21005609094659405</c:v>
                </c:pt>
                <c:pt idx="114">
                  <c:v>0.21005644627472009</c:v>
                </c:pt>
                <c:pt idx="115">
                  <c:v>0.21005674475120628</c:v>
                </c:pt>
                <c:pt idx="116">
                  <c:v>0.21005699547205836</c:v>
                </c:pt>
                <c:pt idx="117">
                  <c:v>0.21005720607799105</c:v>
                </c:pt>
                <c:pt idx="118">
                  <c:v>0.21005738298728716</c:v>
                </c:pt>
                <c:pt idx="119">
                  <c:v>0.21005753159130336</c:v>
                </c:pt>
                <c:pt idx="120">
                  <c:v>0.21005765641881879</c:v>
                </c:pt>
                <c:pt idx="121">
                  <c:v>0.21005776127405085</c:v>
                </c:pt>
                <c:pt idx="122">
                  <c:v>0.21005784935250915</c:v>
                </c:pt>
                <c:pt idx="123">
                  <c:v>0.21005792333846784</c:v>
                </c:pt>
                <c:pt idx="124">
                  <c:v>0.21005798548671351</c:v>
                </c:pt>
                <c:pt idx="125">
                  <c:v>0.21005803769126885</c:v>
                </c:pt>
                <c:pt idx="126">
                  <c:v>0.21005808154311012</c:v>
                </c:pt>
                <c:pt idx="127">
                  <c:v>0.21005811837866872</c:v>
                </c:pt>
                <c:pt idx="128">
                  <c:v>0.21005814932054534</c:v>
                </c:pt>
                <c:pt idx="129">
                  <c:v>0.21005817531173676</c:v>
                </c:pt>
                <c:pt idx="130">
                  <c:v>0.21005819714433471</c:v>
                </c:pt>
                <c:pt idx="131">
                  <c:v>0.21005821548371983</c:v>
                </c:pt>
                <c:pt idx="132">
                  <c:v>0.21005823088881215</c:v>
                </c:pt>
                <c:pt idx="133">
                  <c:v>0.21005824382908145</c:v>
                </c:pt>
                <c:pt idx="134">
                  <c:v>0.21005825469892159</c:v>
                </c:pt>
                <c:pt idx="135">
                  <c:v>0.21005826382957338</c:v>
                </c:pt>
                <c:pt idx="136">
                  <c:v>0.21005827149933509</c:v>
                </c:pt>
                <c:pt idx="137">
                  <c:v>0.21005827794192555</c:v>
                </c:pt>
                <c:pt idx="138">
                  <c:v>0.21005828335371035</c:v>
                </c:pt>
                <c:pt idx="139">
                  <c:v>0.21005828789959935</c:v>
                </c:pt>
                <c:pt idx="140">
                  <c:v>0.21005829171815549</c:v>
                </c:pt>
                <c:pt idx="141">
                  <c:v>0.21005829492573724</c:v>
                </c:pt>
                <c:pt idx="142">
                  <c:v>0.21005829762010819</c:v>
                </c:pt>
                <c:pt idx="143">
                  <c:v>0.21005829988337865</c:v>
                </c:pt>
                <c:pt idx="144">
                  <c:v>0.21005830178452811</c:v>
                </c:pt>
                <c:pt idx="145">
                  <c:v>0.21005830338148712</c:v>
                </c:pt>
                <c:pt idx="146">
                  <c:v>0.21005830472294207</c:v>
                </c:pt>
                <c:pt idx="147">
                  <c:v>0.21005830584976337</c:v>
                </c:pt>
                <c:pt idx="148">
                  <c:v>0.21005830679628446</c:v>
                </c:pt>
                <c:pt idx="149">
                  <c:v>0.21005830759136757</c:v>
                </c:pt>
                <c:pt idx="150">
                  <c:v>0.21005830825924221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DB-45F0-838C-0DD782947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897935"/>
        <c:axId val="60189553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Steady State at 0.0875</c:v>
                </c:tx>
                <c:spPr>
                  <a:ln w="28575" cap="rnd">
                    <a:solidFill>
                      <a:schemeClr val="accent2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2"/>
                    <c:layout>
                      <c:manualLayout>
                        <c:x val="-5.8483362922307734E-3"/>
                        <c:y val="3.2264861485774607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400" b="0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74DB-45F0-838C-0DD782947F4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'Technology Growth Shock Up'!$A$52:$A$202</c15:sqref>
                        </c15:formulaRef>
                      </c:ext>
                    </c:extLst>
                    <c:numCache>
                      <c:formatCode>General</c:formatCode>
                      <c:ptCount val="151"/>
                      <c:pt idx="0">
                        <c:v>50</c:v>
                      </c:pt>
                      <c:pt idx="1">
                        <c:v>51</c:v>
                      </c:pt>
                      <c:pt idx="2">
                        <c:v>52</c:v>
                      </c:pt>
                      <c:pt idx="3">
                        <c:v>53</c:v>
                      </c:pt>
                      <c:pt idx="4">
                        <c:v>54</c:v>
                      </c:pt>
                      <c:pt idx="5">
                        <c:v>55</c:v>
                      </c:pt>
                      <c:pt idx="6">
                        <c:v>56</c:v>
                      </c:pt>
                      <c:pt idx="7">
                        <c:v>57</c:v>
                      </c:pt>
                      <c:pt idx="8">
                        <c:v>58</c:v>
                      </c:pt>
                      <c:pt idx="9">
                        <c:v>59</c:v>
                      </c:pt>
                      <c:pt idx="10">
                        <c:v>60</c:v>
                      </c:pt>
                      <c:pt idx="11">
                        <c:v>61</c:v>
                      </c:pt>
                      <c:pt idx="12">
                        <c:v>62</c:v>
                      </c:pt>
                      <c:pt idx="13">
                        <c:v>63</c:v>
                      </c:pt>
                      <c:pt idx="14">
                        <c:v>64</c:v>
                      </c:pt>
                      <c:pt idx="15">
                        <c:v>65</c:v>
                      </c:pt>
                      <c:pt idx="16">
                        <c:v>66</c:v>
                      </c:pt>
                      <c:pt idx="17">
                        <c:v>67</c:v>
                      </c:pt>
                      <c:pt idx="18">
                        <c:v>68</c:v>
                      </c:pt>
                      <c:pt idx="19">
                        <c:v>69</c:v>
                      </c:pt>
                      <c:pt idx="20">
                        <c:v>70</c:v>
                      </c:pt>
                      <c:pt idx="21">
                        <c:v>71</c:v>
                      </c:pt>
                      <c:pt idx="22">
                        <c:v>72</c:v>
                      </c:pt>
                      <c:pt idx="23">
                        <c:v>73</c:v>
                      </c:pt>
                      <c:pt idx="24">
                        <c:v>74</c:v>
                      </c:pt>
                      <c:pt idx="25">
                        <c:v>75</c:v>
                      </c:pt>
                      <c:pt idx="26">
                        <c:v>76</c:v>
                      </c:pt>
                      <c:pt idx="27">
                        <c:v>77</c:v>
                      </c:pt>
                      <c:pt idx="28">
                        <c:v>78</c:v>
                      </c:pt>
                      <c:pt idx="29">
                        <c:v>79</c:v>
                      </c:pt>
                      <c:pt idx="30">
                        <c:v>80</c:v>
                      </c:pt>
                      <c:pt idx="31">
                        <c:v>81</c:v>
                      </c:pt>
                      <c:pt idx="32">
                        <c:v>82</c:v>
                      </c:pt>
                      <c:pt idx="33">
                        <c:v>83</c:v>
                      </c:pt>
                      <c:pt idx="34">
                        <c:v>84</c:v>
                      </c:pt>
                      <c:pt idx="35">
                        <c:v>85</c:v>
                      </c:pt>
                      <c:pt idx="36">
                        <c:v>86</c:v>
                      </c:pt>
                      <c:pt idx="37">
                        <c:v>87</c:v>
                      </c:pt>
                      <c:pt idx="38">
                        <c:v>88</c:v>
                      </c:pt>
                      <c:pt idx="39">
                        <c:v>89</c:v>
                      </c:pt>
                      <c:pt idx="40">
                        <c:v>90</c:v>
                      </c:pt>
                      <c:pt idx="41">
                        <c:v>91</c:v>
                      </c:pt>
                      <c:pt idx="42">
                        <c:v>92</c:v>
                      </c:pt>
                      <c:pt idx="43">
                        <c:v>93</c:v>
                      </c:pt>
                      <c:pt idx="44">
                        <c:v>94</c:v>
                      </c:pt>
                      <c:pt idx="45">
                        <c:v>95</c:v>
                      </c:pt>
                      <c:pt idx="46">
                        <c:v>96</c:v>
                      </c:pt>
                      <c:pt idx="47">
                        <c:v>97</c:v>
                      </c:pt>
                      <c:pt idx="48">
                        <c:v>98</c:v>
                      </c:pt>
                      <c:pt idx="49">
                        <c:v>99</c:v>
                      </c:pt>
                      <c:pt idx="50">
                        <c:v>100</c:v>
                      </c:pt>
                      <c:pt idx="51">
                        <c:v>101</c:v>
                      </c:pt>
                      <c:pt idx="52">
                        <c:v>102</c:v>
                      </c:pt>
                      <c:pt idx="53">
                        <c:v>103</c:v>
                      </c:pt>
                      <c:pt idx="54">
                        <c:v>104</c:v>
                      </c:pt>
                      <c:pt idx="55">
                        <c:v>105</c:v>
                      </c:pt>
                      <c:pt idx="56">
                        <c:v>106</c:v>
                      </c:pt>
                      <c:pt idx="57">
                        <c:v>107</c:v>
                      </c:pt>
                      <c:pt idx="58">
                        <c:v>108</c:v>
                      </c:pt>
                      <c:pt idx="59">
                        <c:v>109</c:v>
                      </c:pt>
                      <c:pt idx="60">
                        <c:v>110</c:v>
                      </c:pt>
                      <c:pt idx="61">
                        <c:v>111</c:v>
                      </c:pt>
                      <c:pt idx="62">
                        <c:v>112</c:v>
                      </c:pt>
                      <c:pt idx="63">
                        <c:v>113</c:v>
                      </c:pt>
                      <c:pt idx="64">
                        <c:v>114</c:v>
                      </c:pt>
                      <c:pt idx="65">
                        <c:v>115</c:v>
                      </c:pt>
                      <c:pt idx="66">
                        <c:v>116</c:v>
                      </c:pt>
                      <c:pt idx="67">
                        <c:v>117</c:v>
                      </c:pt>
                      <c:pt idx="68">
                        <c:v>118</c:v>
                      </c:pt>
                      <c:pt idx="69">
                        <c:v>119</c:v>
                      </c:pt>
                      <c:pt idx="70">
                        <c:v>120</c:v>
                      </c:pt>
                      <c:pt idx="71">
                        <c:v>121</c:v>
                      </c:pt>
                      <c:pt idx="72">
                        <c:v>122</c:v>
                      </c:pt>
                      <c:pt idx="73">
                        <c:v>123</c:v>
                      </c:pt>
                      <c:pt idx="74">
                        <c:v>124</c:v>
                      </c:pt>
                      <c:pt idx="75">
                        <c:v>125</c:v>
                      </c:pt>
                      <c:pt idx="76">
                        <c:v>126</c:v>
                      </c:pt>
                      <c:pt idx="77">
                        <c:v>127</c:v>
                      </c:pt>
                      <c:pt idx="78">
                        <c:v>128</c:v>
                      </c:pt>
                      <c:pt idx="79">
                        <c:v>129</c:v>
                      </c:pt>
                      <c:pt idx="80">
                        <c:v>130</c:v>
                      </c:pt>
                      <c:pt idx="81">
                        <c:v>131</c:v>
                      </c:pt>
                      <c:pt idx="82">
                        <c:v>132</c:v>
                      </c:pt>
                      <c:pt idx="83">
                        <c:v>133</c:v>
                      </c:pt>
                      <c:pt idx="84">
                        <c:v>134</c:v>
                      </c:pt>
                      <c:pt idx="85">
                        <c:v>135</c:v>
                      </c:pt>
                      <c:pt idx="86">
                        <c:v>136</c:v>
                      </c:pt>
                      <c:pt idx="87">
                        <c:v>137</c:v>
                      </c:pt>
                      <c:pt idx="88">
                        <c:v>138</c:v>
                      </c:pt>
                      <c:pt idx="89">
                        <c:v>139</c:v>
                      </c:pt>
                      <c:pt idx="90">
                        <c:v>140</c:v>
                      </c:pt>
                      <c:pt idx="91">
                        <c:v>141</c:v>
                      </c:pt>
                      <c:pt idx="92">
                        <c:v>142</c:v>
                      </c:pt>
                      <c:pt idx="93">
                        <c:v>143</c:v>
                      </c:pt>
                      <c:pt idx="94">
                        <c:v>144</c:v>
                      </c:pt>
                      <c:pt idx="95">
                        <c:v>145</c:v>
                      </c:pt>
                      <c:pt idx="96">
                        <c:v>146</c:v>
                      </c:pt>
                      <c:pt idx="97">
                        <c:v>147</c:v>
                      </c:pt>
                      <c:pt idx="98">
                        <c:v>148</c:v>
                      </c:pt>
                      <c:pt idx="99">
                        <c:v>149</c:v>
                      </c:pt>
                      <c:pt idx="100">
                        <c:v>150</c:v>
                      </c:pt>
                      <c:pt idx="101">
                        <c:v>151</c:v>
                      </c:pt>
                      <c:pt idx="102">
                        <c:v>152</c:v>
                      </c:pt>
                      <c:pt idx="103">
                        <c:v>153</c:v>
                      </c:pt>
                      <c:pt idx="104">
                        <c:v>154</c:v>
                      </c:pt>
                      <c:pt idx="105">
                        <c:v>155</c:v>
                      </c:pt>
                      <c:pt idx="106">
                        <c:v>156</c:v>
                      </c:pt>
                      <c:pt idx="107">
                        <c:v>157</c:v>
                      </c:pt>
                      <c:pt idx="108">
                        <c:v>158</c:v>
                      </c:pt>
                      <c:pt idx="109">
                        <c:v>159</c:v>
                      </c:pt>
                      <c:pt idx="110">
                        <c:v>160</c:v>
                      </c:pt>
                      <c:pt idx="111">
                        <c:v>161</c:v>
                      </c:pt>
                      <c:pt idx="112">
                        <c:v>162</c:v>
                      </c:pt>
                      <c:pt idx="113">
                        <c:v>163</c:v>
                      </c:pt>
                      <c:pt idx="114">
                        <c:v>164</c:v>
                      </c:pt>
                      <c:pt idx="115">
                        <c:v>165</c:v>
                      </c:pt>
                      <c:pt idx="116">
                        <c:v>166</c:v>
                      </c:pt>
                      <c:pt idx="117">
                        <c:v>167</c:v>
                      </c:pt>
                      <c:pt idx="118">
                        <c:v>168</c:v>
                      </c:pt>
                      <c:pt idx="119">
                        <c:v>169</c:v>
                      </c:pt>
                      <c:pt idx="120">
                        <c:v>170</c:v>
                      </c:pt>
                      <c:pt idx="121">
                        <c:v>171</c:v>
                      </c:pt>
                      <c:pt idx="122">
                        <c:v>172</c:v>
                      </c:pt>
                      <c:pt idx="123">
                        <c:v>173</c:v>
                      </c:pt>
                      <c:pt idx="124">
                        <c:v>174</c:v>
                      </c:pt>
                      <c:pt idx="125">
                        <c:v>175</c:v>
                      </c:pt>
                      <c:pt idx="126">
                        <c:v>176</c:v>
                      </c:pt>
                      <c:pt idx="127">
                        <c:v>177</c:v>
                      </c:pt>
                      <c:pt idx="128">
                        <c:v>178</c:v>
                      </c:pt>
                      <c:pt idx="129">
                        <c:v>179</c:v>
                      </c:pt>
                      <c:pt idx="130">
                        <c:v>180</c:v>
                      </c:pt>
                      <c:pt idx="131">
                        <c:v>181</c:v>
                      </c:pt>
                      <c:pt idx="132">
                        <c:v>182</c:v>
                      </c:pt>
                      <c:pt idx="133">
                        <c:v>183</c:v>
                      </c:pt>
                      <c:pt idx="134">
                        <c:v>184</c:v>
                      </c:pt>
                      <c:pt idx="135">
                        <c:v>185</c:v>
                      </c:pt>
                      <c:pt idx="136">
                        <c:v>186</c:v>
                      </c:pt>
                      <c:pt idx="137">
                        <c:v>187</c:v>
                      </c:pt>
                      <c:pt idx="138">
                        <c:v>188</c:v>
                      </c:pt>
                      <c:pt idx="139">
                        <c:v>189</c:v>
                      </c:pt>
                      <c:pt idx="140">
                        <c:v>190</c:v>
                      </c:pt>
                      <c:pt idx="141">
                        <c:v>191</c:v>
                      </c:pt>
                      <c:pt idx="142">
                        <c:v>192</c:v>
                      </c:pt>
                      <c:pt idx="143">
                        <c:v>193</c:v>
                      </c:pt>
                      <c:pt idx="144">
                        <c:v>194</c:v>
                      </c:pt>
                      <c:pt idx="145">
                        <c:v>195</c:v>
                      </c:pt>
                      <c:pt idx="146">
                        <c:v>196</c:v>
                      </c:pt>
                      <c:pt idx="147">
                        <c:v>197</c:v>
                      </c:pt>
                      <c:pt idx="148">
                        <c:v>198</c:v>
                      </c:pt>
                      <c:pt idx="149">
                        <c:v>199</c:v>
                      </c:pt>
                      <c:pt idx="150">
                        <c:v>200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'Technology Growth Shock Up'!$Q$51:$Q$201</c15:sqref>
                        </c15:formulaRef>
                      </c:ext>
                    </c:extLst>
                    <c:numCache>
                      <c:formatCode>General</c:formatCode>
                      <c:ptCount val="151"/>
                      <c:pt idx="0">
                        <c:v>5.3220000000000001</c:v>
                      </c:pt>
                      <c:pt idx="1">
                        <c:v>5.3220000000000001</c:v>
                      </c:pt>
                      <c:pt idx="2">
                        <c:v>5.3220000000000001</c:v>
                      </c:pt>
                      <c:pt idx="3">
                        <c:v>5.3220000000000001</c:v>
                      </c:pt>
                      <c:pt idx="4">
                        <c:v>5.3220000000000001</c:v>
                      </c:pt>
                      <c:pt idx="5">
                        <c:v>5.3220000000000001</c:v>
                      </c:pt>
                      <c:pt idx="6">
                        <c:v>5.3220000000000001</c:v>
                      </c:pt>
                      <c:pt idx="7">
                        <c:v>5.3220000000000001</c:v>
                      </c:pt>
                      <c:pt idx="8">
                        <c:v>5.3220000000000001</c:v>
                      </c:pt>
                      <c:pt idx="9">
                        <c:v>5.3220000000000001</c:v>
                      </c:pt>
                      <c:pt idx="10">
                        <c:v>5.3220000000000001</c:v>
                      </c:pt>
                      <c:pt idx="11">
                        <c:v>5.3220000000000001</c:v>
                      </c:pt>
                      <c:pt idx="12">
                        <c:v>5.3220000000000001</c:v>
                      </c:pt>
                      <c:pt idx="13">
                        <c:v>5.3220000000000001</c:v>
                      </c:pt>
                      <c:pt idx="14">
                        <c:v>5.3220000000000001</c:v>
                      </c:pt>
                      <c:pt idx="15">
                        <c:v>5.3220000000000001</c:v>
                      </c:pt>
                      <c:pt idx="16">
                        <c:v>5.3220000000000001</c:v>
                      </c:pt>
                      <c:pt idx="17">
                        <c:v>5.3220000000000001</c:v>
                      </c:pt>
                      <c:pt idx="18">
                        <c:v>5.3220000000000001</c:v>
                      </c:pt>
                      <c:pt idx="19">
                        <c:v>5.3220000000000001</c:v>
                      </c:pt>
                      <c:pt idx="20">
                        <c:v>5.3220000000000001</c:v>
                      </c:pt>
                      <c:pt idx="21">
                        <c:v>5.3220000000000001</c:v>
                      </c:pt>
                      <c:pt idx="22">
                        <c:v>5.3220000000000001</c:v>
                      </c:pt>
                      <c:pt idx="23">
                        <c:v>5.3220000000000001</c:v>
                      </c:pt>
                      <c:pt idx="24">
                        <c:v>5.3220000000000001</c:v>
                      </c:pt>
                      <c:pt idx="25">
                        <c:v>5.3220000000000001</c:v>
                      </c:pt>
                      <c:pt idx="26">
                        <c:v>5.3220000000000001</c:v>
                      </c:pt>
                      <c:pt idx="27">
                        <c:v>5.3220000000000001</c:v>
                      </c:pt>
                      <c:pt idx="28">
                        <c:v>5.3220000000000001</c:v>
                      </c:pt>
                      <c:pt idx="29">
                        <c:v>5.3220000000000001</c:v>
                      </c:pt>
                      <c:pt idx="30">
                        <c:v>5.3220000000000001</c:v>
                      </c:pt>
                      <c:pt idx="31">
                        <c:v>5.3220000000000001</c:v>
                      </c:pt>
                      <c:pt idx="32">
                        <c:v>5.3220000000000001</c:v>
                      </c:pt>
                      <c:pt idx="33">
                        <c:v>5.3220000000000001</c:v>
                      </c:pt>
                      <c:pt idx="34">
                        <c:v>5.3220000000000001</c:v>
                      </c:pt>
                      <c:pt idx="35">
                        <c:v>5.3220000000000001</c:v>
                      </c:pt>
                      <c:pt idx="36">
                        <c:v>5.3220000000000001</c:v>
                      </c:pt>
                      <c:pt idx="37">
                        <c:v>5.3220000000000001</c:v>
                      </c:pt>
                      <c:pt idx="38">
                        <c:v>5.3220000000000001</c:v>
                      </c:pt>
                      <c:pt idx="39">
                        <c:v>5.3220000000000001</c:v>
                      </c:pt>
                      <c:pt idx="40">
                        <c:v>5.3220000000000001</c:v>
                      </c:pt>
                      <c:pt idx="41">
                        <c:v>5.3220000000000001</c:v>
                      </c:pt>
                      <c:pt idx="42">
                        <c:v>5.3220000000000001</c:v>
                      </c:pt>
                      <c:pt idx="43">
                        <c:v>5.3220000000000001</c:v>
                      </c:pt>
                      <c:pt idx="44">
                        <c:v>5.3220000000000001</c:v>
                      </c:pt>
                      <c:pt idx="45">
                        <c:v>5.3220000000000001</c:v>
                      </c:pt>
                      <c:pt idx="46">
                        <c:v>5.3220000000000001</c:v>
                      </c:pt>
                      <c:pt idx="47">
                        <c:v>5.3220000000000001</c:v>
                      </c:pt>
                      <c:pt idx="48">
                        <c:v>5.3220000000000001</c:v>
                      </c:pt>
                      <c:pt idx="49">
                        <c:v>5.3220000000000001</c:v>
                      </c:pt>
                      <c:pt idx="50">
                        <c:v>5.3220000000000001</c:v>
                      </c:pt>
                      <c:pt idx="51">
                        <c:v>5.3220000000000001</c:v>
                      </c:pt>
                      <c:pt idx="52">
                        <c:v>5.3220000000000001</c:v>
                      </c:pt>
                      <c:pt idx="53">
                        <c:v>5.3220000000000001</c:v>
                      </c:pt>
                      <c:pt idx="54">
                        <c:v>5.3220000000000001</c:v>
                      </c:pt>
                      <c:pt idx="55">
                        <c:v>5.3220000000000001</c:v>
                      </c:pt>
                      <c:pt idx="56">
                        <c:v>5.3220000000000001</c:v>
                      </c:pt>
                      <c:pt idx="57">
                        <c:v>5.3220000000000001</c:v>
                      </c:pt>
                      <c:pt idx="58">
                        <c:v>5.3220000000000001</c:v>
                      </c:pt>
                      <c:pt idx="59">
                        <c:v>5.3220000000000001</c:v>
                      </c:pt>
                      <c:pt idx="60">
                        <c:v>5.3220000000000001</c:v>
                      </c:pt>
                      <c:pt idx="61">
                        <c:v>5.3220000000000001</c:v>
                      </c:pt>
                      <c:pt idx="62">
                        <c:v>5.3220000000000001</c:v>
                      </c:pt>
                      <c:pt idx="63">
                        <c:v>5.3220000000000001</c:v>
                      </c:pt>
                      <c:pt idx="64">
                        <c:v>5.3220000000000001</c:v>
                      </c:pt>
                      <c:pt idx="65">
                        <c:v>5.3220000000000001</c:v>
                      </c:pt>
                      <c:pt idx="66">
                        <c:v>5.3220000000000001</c:v>
                      </c:pt>
                      <c:pt idx="67">
                        <c:v>5.3220000000000001</c:v>
                      </c:pt>
                      <c:pt idx="68">
                        <c:v>5.3220000000000001</c:v>
                      </c:pt>
                      <c:pt idx="69">
                        <c:v>5.3220000000000001</c:v>
                      </c:pt>
                      <c:pt idx="70">
                        <c:v>5.3220000000000001</c:v>
                      </c:pt>
                      <c:pt idx="71">
                        <c:v>5.3220000000000001</c:v>
                      </c:pt>
                      <c:pt idx="72">
                        <c:v>5.3220000000000001</c:v>
                      </c:pt>
                      <c:pt idx="73">
                        <c:v>5.3220000000000001</c:v>
                      </c:pt>
                      <c:pt idx="74">
                        <c:v>5.3220000000000001</c:v>
                      </c:pt>
                      <c:pt idx="75">
                        <c:v>5.3220000000000001</c:v>
                      </c:pt>
                      <c:pt idx="76">
                        <c:v>5.3220000000000001</c:v>
                      </c:pt>
                      <c:pt idx="77">
                        <c:v>5.3220000000000001</c:v>
                      </c:pt>
                      <c:pt idx="78">
                        <c:v>5.3220000000000001</c:v>
                      </c:pt>
                      <c:pt idx="79">
                        <c:v>5.3220000000000001</c:v>
                      </c:pt>
                      <c:pt idx="80">
                        <c:v>5.3220000000000001</c:v>
                      </c:pt>
                      <c:pt idx="81">
                        <c:v>5.3220000000000001</c:v>
                      </c:pt>
                      <c:pt idx="82">
                        <c:v>5.3220000000000001</c:v>
                      </c:pt>
                      <c:pt idx="83">
                        <c:v>5.3220000000000001</c:v>
                      </c:pt>
                      <c:pt idx="84">
                        <c:v>5.3220000000000001</c:v>
                      </c:pt>
                      <c:pt idx="85">
                        <c:v>5.3220000000000001</c:v>
                      </c:pt>
                      <c:pt idx="86">
                        <c:v>5.3220000000000001</c:v>
                      </c:pt>
                      <c:pt idx="87">
                        <c:v>5.3220000000000001</c:v>
                      </c:pt>
                      <c:pt idx="88">
                        <c:v>5.3220000000000001</c:v>
                      </c:pt>
                      <c:pt idx="89">
                        <c:v>5.3220000000000001</c:v>
                      </c:pt>
                      <c:pt idx="90">
                        <c:v>5.3220000000000001</c:v>
                      </c:pt>
                      <c:pt idx="91">
                        <c:v>5.3220000000000001</c:v>
                      </c:pt>
                      <c:pt idx="92">
                        <c:v>5.3220000000000001</c:v>
                      </c:pt>
                      <c:pt idx="93">
                        <c:v>5.3220000000000001</c:v>
                      </c:pt>
                      <c:pt idx="94">
                        <c:v>5.3220000000000001</c:v>
                      </c:pt>
                      <c:pt idx="95">
                        <c:v>5.3220000000000001</c:v>
                      </c:pt>
                      <c:pt idx="96">
                        <c:v>5.3220000000000001</c:v>
                      </c:pt>
                      <c:pt idx="97">
                        <c:v>5.3220000000000001</c:v>
                      </c:pt>
                      <c:pt idx="98">
                        <c:v>5.3220000000000001</c:v>
                      </c:pt>
                      <c:pt idx="99">
                        <c:v>5.3220000000000001</c:v>
                      </c:pt>
                      <c:pt idx="100">
                        <c:v>5.3220000000000001</c:v>
                      </c:pt>
                      <c:pt idx="101">
                        <c:v>5.3220000000000001</c:v>
                      </c:pt>
                      <c:pt idx="102">
                        <c:v>5.3220000000000001</c:v>
                      </c:pt>
                      <c:pt idx="103">
                        <c:v>5.3220000000000001</c:v>
                      </c:pt>
                      <c:pt idx="104">
                        <c:v>5.3220000000000001</c:v>
                      </c:pt>
                      <c:pt idx="105">
                        <c:v>5.3220000000000001</c:v>
                      </c:pt>
                      <c:pt idx="106">
                        <c:v>5.3220000000000001</c:v>
                      </c:pt>
                      <c:pt idx="107">
                        <c:v>5.3220000000000001</c:v>
                      </c:pt>
                      <c:pt idx="108">
                        <c:v>5.3220000000000001</c:v>
                      </c:pt>
                      <c:pt idx="109">
                        <c:v>5.3220000000000001</c:v>
                      </c:pt>
                      <c:pt idx="110">
                        <c:v>5.3220000000000001</c:v>
                      </c:pt>
                      <c:pt idx="111">
                        <c:v>5.3220000000000001</c:v>
                      </c:pt>
                      <c:pt idx="112">
                        <c:v>5.3220000000000001</c:v>
                      </c:pt>
                      <c:pt idx="113">
                        <c:v>5.3220000000000001</c:v>
                      </c:pt>
                      <c:pt idx="114">
                        <c:v>5.3220000000000001</c:v>
                      </c:pt>
                      <c:pt idx="115">
                        <c:v>5.3220000000000001</c:v>
                      </c:pt>
                      <c:pt idx="116">
                        <c:v>5.3220000000000001</c:v>
                      </c:pt>
                      <c:pt idx="117">
                        <c:v>5.3220000000000001</c:v>
                      </c:pt>
                      <c:pt idx="118">
                        <c:v>5.3220000000000001</c:v>
                      </c:pt>
                      <c:pt idx="119">
                        <c:v>5.3220000000000001</c:v>
                      </c:pt>
                      <c:pt idx="120">
                        <c:v>5.3220000000000001</c:v>
                      </c:pt>
                      <c:pt idx="121">
                        <c:v>5.3220000000000001</c:v>
                      </c:pt>
                      <c:pt idx="122">
                        <c:v>5.3220000000000001</c:v>
                      </c:pt>
                      <c:pt idx="123">
                        <c:v>5.3220000000000001</c:v>
                      </c:pt>
                      <c:pt idx="124">
                        <c:v>5.3220000000000001</c:v>
                      </c:pt>
                      <c:pt idx="125">
                        <c:v>5.3220000000000001</c:v>
                      </c:pt>
                      <c:pt idx="126">
                        <c:v>5.3220000000000001</c:v>
                      </c:pt>
                      <c:pt idx="127">
                        <c:v>5.3220000000000001</c:v>
                      </c:pt>
                      <c:pt idx="128">
                        <c:v>5.3220000000000001</c:v>
                      </c:pt>
                      <c:pt idx="129">
                        <c:v>5.3220000000000001</c:v>
                      </c:pt>
                      <c:pt idx="130">
                        <c:v>5.3220000000000001</c:v>
                      </c:pt>
                      <c:pt idx="131">
                        <c:v>5.3220000000000001</c:v>
                      </c:pt>
                      <c:pt idx="132">
                        <c:v>5.3220000000000001</c:v>
                      </c:pt>
                      <c:pt idx="133">
                        <c:v>5.3220000000000001</c:v>
                      </c:pt>
                      <c:pt idx="134">
                        <c:v>5.3220000000000001</c:v>
                      </c:pt>
                      <c:pt idx="135">
                        <c:v>5.3220000000000001</c:v>
                      </c:pt>
                      <c:pt idx="136">
                        <c:v>5.3220000000000001</c:v>
                      </c:pt>
                      <c:pt idx="137">
                        <c:v>5.3220000000000001</c:v>
                      </c:pt>
                      <c:pt idx="138">
                        <c:v>5.3220000000000001</c:v>
                      </c:pt>
                      <c:pt idx="139">
                        <c:v>5.3220000000000001</c:v>
                      </c:pt>
                      <c:pt idx="140">
                        <c:v>5.3220000000000001</c:v>
                      </c:pt>
                      <c:pt idx="141">
                        <c:v>5.3220000000000001</c:v>
                      </c:pt>
                      <c:pt idx="142">
                        <c:v>5.3220000000000001</c:v>
                      </c:pt>
                      <c:pt idx="143">
                        <c:v>5.3220000000000001</c:v>
                      </c:pt>
                      <c:pt idx="144">
                        <c:v>5.3220000000000001</c:v>
                      </c:pt>
                      <c:pt idx="145">
                        <c:v>5.3220000000000001</c:v>
                      </c:pt>
                      <c:pt idx="146">
                        <c:v>5.3220000000000001</c:v>
                      </c:pt>
                      <c:pt idx="147">
                        <c:v>5.3220000000000001</c:v>
                      </c:pt>
                      <c:pt idx="148">
                        <c:v>5.3220000000000001</c:v>
                      </c:pt>
                      <c:pt idx="149">
                        <c:v>5.3220000000000001</c:v>
                      </c:pt>
                      <c:pt idx="150">
                        <c:v>5.3220000000000001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4DB-45F0-838C-0DD782947F4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Steady State at 0.175</c:v>
                </c:tx>
                <c:spPr>
                  <a:ln w="28575" cap="rnd">
                    <a:solidFill>
                      <a:schemeClr val="accent5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1.4620840730576799E-3"/>
                        <c:y val="-3.0248307642913728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400" b="0" i="0" u="none" strike="noStrike" kern="1200" baseline="0">
                              <a:solidFill>
                                <a:schemeClr val="accent5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r>
                            <a:rPr lang="en-US" sz="1400" baseline="0">
                              <a:solidFill>
                                <a:schemeClr val="accent5"/>
                              </a:solidFill>
                            </a:rPr>
                            <a:t>3.0636</a:t>
                          </a:r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400" b="0" i="0" u="none" strike="noStrike" kern="120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3-74DB-45F0-838C-0DD782947F4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'Technology Growth Shock Up'!$A$52:$A$202</c15:sqref>
                        </c15:formulaRef>
                      </c:ext>
                    </c:extLst>
                    <c:numCache>
                      <c:formatCode>General</c:formatCode>
                      <c:ptCount val="151"/>
                      <c:pt idx="0">
                        <c:v>50</c:v>
                      </c:pt>
                      <c:pt idx="1">
                        <c:v>51</c:v>
                      </c:pt>
                      <c:pt idx="2">
                        <c:v>52</c:v>
                      </c:pt>
                      <c:pt idx="3">
                        <c:v>53</c:v>
                      </c:pt>
                      <c:pt idx="4">
                        <c:v>54</c:v>
                      </c:pt>
                      <c:pt idx="5">
                        <c:v>55</c:v>
                      </c:pt>
                      <c:pt idx="6">
                        <c:v>56</c:v>
                      </c:pt>
                      <c:pt idx="7">
                        <c:v>57</c:v>
                      </c:pt>
                      <c:pt idx="8">
                        <c:v>58</c:v>
                      </c:pt>
                      <c:pt idx="9">
                        <c:v>59</c:v>
                      </c:pt>
                      <c:pt idx="10">
                        <c:v>60</c:v>
                      </c:pt>
                      <c:pt idx="11">
                        <c:v>61</c:v>
                      </c:pt>
                      <c:pt idx="12">
                        <c:v>62</c:v>
                      </c:pt>
                      <c:pt idx="13">
                        <c:v>63</c:v>
                      </c:pt>
                      <c:pt idx="14">
                        <c:v>64</c:v>
                      </c:pt>
                      <c:pt idx="15">
                        <c:v>65</c:v>
                      </c:pt>
                      <c:pt idx="16">
                        <c:v>66</c:v>
                      </c:pt>
                      <c:pt idx="17">
                        <c:v>67</c:v>
                      </c:pt>
                      <c:pt idx="18">
                        <c:v>68</c:v>
                      </c:pt>
                      <c:pt idx="19">
                        <c:v>69</c:v>
                      </c:pt>
                      <c:pt idx="20">
                        <c:v>70</c:v>
                      </c:pt>
                      <c:pt idx="21">
                        <c:v>71</c:v>
                      </c:pt>
                      <c:pt idx="22">
                        <c:v>72</c:v>
                      </c:pt>
                      <c:pt idx="23">
                        <c:v>73</c:v>
                      </c:pt>
                      <c:pt idx="24">
                        <c:v>74</c:v>
                      </c:pt>
                      <c:pt idx="25">
                        <c:v>75</c:v>
                      </c:pt>
                      <c:pt idx="26">
                        <c:v>76</c:v>
                      </c:pt>
                      <c:pt idx="27">
                        <c:v>77</c:v>
                      </c:pt>
                      <c:pt idx="28">
                        <c:v>78</c:v>
                      </c:pt>
                      <c:pt idx="29">
                        <c:v>79</c:v>
                      </c:pt>
                      <c:pt idx="30">
                        <c:v>80</c:v>
                      </c:pt>
                      <c:pt idx="31">
                        <c:v>81</c:v>
                      </c:pt>
                      <c:pt idx="32">
                        <c:v>82</c:v>
                      </c:pt>
                      <c:pt idx="33">
                        <c:v>83</c:v>
                      </c:pt>
                      <c:pt idx="34">
                        <c:v>84</c:v>
                      </c:pt>
                      <c:pt idx="35">
                        <c:v>85</c:v>
                      </c:pt>
                      <c:pt idx="36">
                        <c:v>86</c:v>
                      </c:pt>
                      <c:pt idx="37">
                        <c:v>87</c:v>
                      </c:pt>
                      <c:pt idx="38">
                        <c:v>88</c:v>
                      </c:pt>
                      <c:pt idx="39">
                        <c:v>89</c:v>
                      </c:pt>
                      <c:pt idx="40">
                        <c:v>90</c:v>
                      </c:pt>
                      <c:pt idx="41">
                        <c:v>91</c:v>
                      </c:pt>
                      <c:pt idx="42">
                        <c:v>92</c:v>
                      </c:pt>
                      <c:pt idx="43">
                        <c:v>93</c:v>
                      </c:pt>
                      <c:pt idx="44">
                        <c:v>94</c:v>
                      </c:pt>
                      <c:pt idx="45">
                        <c:v>95</c:v>
                      </c:pt>
                      <c:pt idx="46">
                        <c:v>96</c:v>
                      </c:pt>
                      <c:pt idx="47">
                        <c:v>97</c:v>
                      </c:pt>
                      <c:pt idx="48">
                        <c:v>98</c:v>
                      </c:pt>
                      <c:pt idx="49">
                        <c:v>99</c:v>
                      </c:pt>
                      <c:pt idx="50">
                        <c:v>100</c:v>
                      </c:pt>
                      <c:pt idx="51">
                        <c:v>101</c:v>
                      </c:pt>
                      <c:pt idx="52">
                        <c:v>102</c:v>
                      </c:pt>
                      <c:pt idx="53">
                        <c:v>103</c:v>
                      </c:pt>
                      <c:pt idx="54">
                        <c:v>104</c:v>
                      </c:pt>
                      <c:pt idx="55">
                        <c:v>105</c:v>
                      </c:pt>
                      <c:pt idx="56">
                        <c:v>106</c:v>
                      </c:pt>
                      <c:pt idx="57">
                        <c:v>107</c:v>
                      </c:pt>
                      <c:pt idx="58">
                        <c:v>108</c:v>
                      </c:pt>
                      <c:pt idx="59">
                        <c:v>109</c:v>
                      </c:pt>
                      <c:pt idx="60">
                        <c:v>110</c:v>
                      </c:pt>
                      <c:pt idx="61">
                        <c:v>111</c:v>
                      </c:pt>
                      <c:pt idx="62">
                        <c:v>112</c:v>
                      </c:pt>
                      <c:pt idx="63">
                        <c:v>113</c:v>
                      </c:pt>
                      <c:pt idx="64">
                        <c:v>114</c:v>
                      </c:pt>
                      <c:pt idx="65">
                        <c:v>115</c:v>
                      </c:pt>
                      <c:pt idx="66">
                        <c:v>116</c:v>
                      </c:pt>
                      <c:pt idx="67">
                        <c:v>117</c:v>
                      </c:pt>
                      <c:pt idx="68">
                        <c:v>118</c:v>
                      </c:pt>
                      <c:pt idx="69">
                        <c:v>119</c:v>
                      </c:pt>
                      <c:pt idx="70">
                        <c:v>120</c:v>
                      </c:pt>
                      <c:pt idx="71">
                        <c:v>121</c:v>
                      </c:pt>
                      <c:pt idx="72">
                        <c:v>122</c:v>
                      </c:pt>
                      <c:pt idx="73">
                        <c:v>123</c:v>
                      </c:pt>
                      <c:pt idx="74">
                        <c:v>124</c:v>
                      </c:pt>
                      <c:pt idx="75">
                        <c:v>125</c:v>
                      </c:pt>
                      <c:pt idx="76">
                        <c:v>126</c:v>
                      </c:pt>
                      <c:pt idx="77">
                        <c:v>127</c:v>
                      </c:pt>
                      <c:pt idx="78">
                        <c:v>128</c:v>
                      </c:pt>
                      <c:pt idx="79">
                        <c:v>129</c:v>
                      </c:pt>
                      <c:pt idx="80">
                        <c:v>130</c:v>
                      </c:pt>
                      <c:pt idx="81">
                        <c:v>131</c:v>
                      </c:pt>
                      <c:pt idx="82">
                        <c:v>132</c:v>
                      </c:pt>
                      <c:pt idx="83">
                        <c:v>133</c:v>
                      </c:pt>
                      <c:pt idx="84">
                        <c:v>134</c:v>
                      </c:pt>
                      <c:pt idx="85">
                        <c:v>135</c:v>
                      </c:pt>
                      <c:pt idx="86">
                        <c:v>136</c:v>
                      </c:pt>
                      <c:pt idx="87">
                        <c:v>137</c:v>
                      </c:pt>
                      <c:pt idx="88">
                        <c:v>138</c:v>
                      </c:pt>
                      <c:pt idx="89">
                        <c:v>139</c:v>
                      </c:pt>
                      <c:pt idx="90">
                        <c:v>140</c:v>
                      </c:pt>
                      <c:pt idx="91">
                        <c:v>141</c:v>
                      </c:pt>
                      <c:pt idx="92">
                        <c:v>142</c:v>
                      </c:pt>
                      <c:pt idx="93">
                        <c:v>143</c:v>
                      </c:pt>
                      <c:pt idx="94">
                        <c:v>144</c:v>
                      </c:pt>
                      <c:pt idx="95">
                        <c:v>145</c:v>
                      </c:pt>
                      <c:pt idx="96">
                        <c:v>146</c:v>
                      </c:pt>
                      <c:pt idx="97">
                        <c:v>147</c:v>
                      </c:pt>
                      <c:pt idx="98">
                        <c:v>148</c:v>
                      </c:pt>
                      <c:pt idx="99">
                        <c:v>149</c:v>
                      </c:pt>
                      <c:pt idx="100">
                        <c:v>150</c:v>
                      </c:pt>
                      <c:pt idx="101">
                        <c:v>151</c:v>
                      </c:pt>
                      <c:pt idx="102">
                        <c:v>152</c:v>
                      </c:pt>
                      <c:pt idx="103">
                        <c:v>153</c:v>
                      </c:pt>
                      <c:pt idx="104">
                        <c:v>154</c:v>
                      </c:pt>
                      <c:pt idx="105">
                        <c:v>155</c:v>
                      </c:pt>
                      <c:pt idx="106">
                        <c:v>156</c:v>
                      </c:pt>
                      <c:pt idx="107">
                        <c:v>157</c:v>
                      </c:pt>
                      <c:pt idx="108">
                        <c:v>158</c:v>
                      </c:pt>
                      <c:pt idx="109">
                        <c:v>159</c:v>
                      </c:pt>
                      <c:pt idx="110">
                        <c:v>160</c:v>
                      </c:pt>
                      <c:pt idx="111">
                        <c:v>161</c:v>
                      </c:pt>
                      <c:pt idx="112">
                        <c:v>162</c:v>
                      </c:pt>
                      <c:pt idx="113">
                        <c:v>163</c:v>
                      </c:pt>
                      <c:pt idx="114">
                        <c:v>164</c:v>
                      </c:pt>
                      <c:pt idx="115">
                        <c:v>165</c:v>
                      </c:pt>
                      <c:pt idx="116">
                        <c:v>166</c:v>
                      </c:pt>
                      <c:pt idx="117">
                        <c:v>167</c:v>
                      </c:pt>
                      <c:pt idx="118">
                        <c:v>168</c:v>
                      </c:pt>
                      <c:pt idx="119">
                        <c:v>169</c:v>
                      </c:pt>
                      <c:pt idx="120">
                        <c:v>170</c:v>
                      </c:pt>
                      <c:pt idx="121">
                        <c:v>171</c:v>
                      </c:pt>
                      <c:pt idx="122">
                        <c:v>172</c:v>
                      </c:pt>
                      <c:pt idx="123">
                        <c:v>173</c:v>
                      </c:pt>
                      <c:pt idx="124">
                        <c:v>174</c:v>
                      </c:pt>
                      <c:pt idx="125">
                        <c:v>175</c:v>
                      </c:pt>
                      <c:pt idx="126">
                        <c:v>176</c:v>
                      </c:pt>
                      <c:pt idx="127">
                        <c:v>177</c:v>
                      </c:pt>
                      <c:pt idx="128">
                        <c:v>178</c:v>
                      </c:pt>
                      <c:pt idx="129">
                        <c:v>179</c:v>
                      </c:pt>
                      <c:pt idx="130">
                        <c:v>180</c:v>
                      </c:pt>
                      <c:pt idx="131">
                        <c:v>181</c:v>
                      </c:pt>
                      <c:pt idx="132">
                        <c:v>182</c:v>
                      </c:pt>
                      <c:pt idx="133">
                        <c:v>183</c:v>
                      </c:pt>
                      <c:pt idx="134">
                        <c:v>184</c:v>
                      </c:pt>
                      <c:pt idx="135">
                        <c:v>185</c:v>
                      </c:pt>
                      <c:pt idx="136">
                        <c:v>186</c:v>
                      </c:pt>
                      <c:pt idx="137">
                        <c:v>187</c:v>
                      </c:pt>
                      <c:pt idx="138">
                        <c:v>188</c:v>
                      </c:pt>
                      <c:pt idx="139">
                        <c:v>189</c:v>
                      </c:pt>
                      <c:pt idx="140">
                        <c:v>190</c:v>
                      </c:pt>
                      <c:pt idx="141">
                        <c:v>191</c:v>
                      </c:pt>
                      <c:pt idx="142">
                        <c:v>192</c:v>
                      </c:pt>
                      <c:pt idx="143">
                        <c:v>193</c:v>
                      </c:pt>
                      <c:pt idx="144">
                        <c:v>194</c:v>
                      </c:pt>
                      <c:pt idx="145">
                        <c:v>195</c:v>
                      </c:pt>
                      <c:pt idx="146">
                        <c:v>196</c:v>
                      </c:pt>
                      <c:pt idx="147">
                        <c:v>197</c:v>
                      </c:pt>
                      <c:pt idx="148">
                        <c:v>198</c:v>
                      </c:pt>
                      <c:pt idx="149">
                        <c:v>199</c:v>
                      </c:pt>
                      <c:pt idx="150">
                        <c:v>200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'Technology Growth Shock Up'!$R$51:$R$201</c15:sqref>
                        </c15:formulaRef>
                      </c:ext>
                    </c:extLst>
                    <c:numCache>
                      <c:formatCode>General</c:formatCode>
                      <c:ptCount val="151"/>
                      <c:pt idx="0">
                        <c:v>3.0635957440068622</c:v>
                      </c:pt>
                      <c:pt idx="1">
                        <c:v>3.0635957440068622</c:v>
                      </c:pt>
                      <c:pt idx="2">
                        <c:v>3.0635957440068622</c:v>
                      </c:pt>
                      <c:pt idx="3">
                        <c:v>3.0635957440068622</c:v>
                      </c:pt>
                      <c:pt idx="4">
                        <c:v>3.0635957440068622</c:v>
                      </c:pt>
                      <c:pt idx="5">
                        <c:v>3.0635957440068622</c:v>
                      </c:pt>
                      <c:pt idx="6">
                        <c:v>3.0635957440068622</c:v>
                      </c:pt>
                      <c:pt idx="7">
                        <c:v>3.0635957440068622</c:v>
                      </c:pt>
                      <c:pt idx="8">
                        <c:v>3.0635957440068622</c:v>
                      </c:pt>
                      <c:pt idx="9">
                        <c:v>3.0635957440068622</c:v>
                      </c:pt>
                      <c:pt idx="10">
                        <c:v>3.0635957440068622</c:v>
                      </c:pt>
                      <c:pt idx="11">
                        <c:v>3.0635957440068622</c:v>
                      </c:pt>
                      <c:pt idx="12">
                        <c:v>3.0635957440068622</c:v>
                      </c:pt>
                      <c:pt idx="13">
                        <c:v>3.0635957440068622</c:v>
                      </c:pt>
                      <c:pt idx="14">
                        <c:v>3.0635957440068622</c:v>
                      </c:pt>
                      <c:pt idx="15">
                        <c:v>3.0635957440068622</c:v>
                      </c:pt>
                      <c:pt idx="16">
                        <c:v>3.0635957440068622</c:v>
                      </c:pt>
                      <c:pt idx="17">
                        <c:v>3.0635957440068622</c:v>
                      </c:pt>
                      <c:pt idx="18">
                        <c:v>3.0635957440068622</c:v>
                      </c:pt>
                      <c:pt idx="19">
                        <c:v>3.0635957440068622</c:v>
                      </c:pt>
                      <c:pt idx="20">
                        <c:v>3.0635957440068622</c:v>
                      </c:pt>
                      <c:pt idx="21">
                        <c:v>3.0635957440068622</c:v>
                      </c:pt>
                      <c:pt idx="22">
                        <c:v>3.0635957440068622</c:v>
                      </c:pt>
                      <c:pt idx="23">
                        <c:v>3.0635957440068622</c:v>
                      </c:pt>
                      <c:pt idx="24">
                        <c:v>3.0635957440068622</c:v>
                      </c:pt>
                      <c:pt idx="25">
                        <c:v>3.0635957440068622</c:v>
                      </c:pt>
                      <c:pt idx="26">
                        <c:v>3.0635957440068622</c:v>
                      </c:pt>
                      <c:pt idx="27">
                        <c:v>3.0635957440068622</c:v>
                      </c:pt>
                      <c:pt idx="28">
                        <c:v>3.0635957440068622</c:v>
                      </c:pt>
                      <c:pt idx="29">
                        <c:v>3.0635957440068622</c:v>
                      </c:pt>
                      <c:pt idx="30">
                        <c:v>3.0635957440068622</c:v>
                      </c:pt>
                      <c:pt idx="31">
                        <c:v>3.0635957440068622</c:v>
                      </c:pt>
                      <c:pt idx="32">
                        <c:v>3.0635957440068622</c:v>
                      </c:pt>
                      <c:pt idx="33">
                        <c:v>3.0635957440068622</c:v>
                      </c:pt>
                      <c:pt idx="34">
                        <c:v>3.0635957440068622</c:v>
                      </c:pt>
                      <c:pt idx="35">
                        <c:v>3.0635957440068622</c:v>
                      </c:pt>
                      <c:pt idx="36">
                        <c:v>3.0635957440068622</c:v>
                      </c:pt>
                      <c:pt idx="37">
                        <c:v>3.0635957440068622</c:v>
                      </c:pt>
                      <c:pt idx="38">
                        <c:v>3.0635957440068622</c:v>
                      </c:pt>
                      <c:pt idx="39">
                        <c:v>3.0635957440068622</c:v>
                      </c:pt>
                      <c:pt idx="40">
                        <c:v>3.0635957440068622</c:v>
                      </c:pt>
                      <c:pt idx="41">
                        <c:v>3.0635957440068622</c:v>
                      </c:pt>
                      <c:pt idx="42">
                        <c:v>3.0635957440068622</c:v>
                      </c:pt>
                      <c:pt idx="43">
                        <c:v>3.0635957440068622</c:v>
                      </c:pt>
                      <c:pt idx="44">
                        <c:v>3.0635957440068622</c:v>
                      </c:pt>
                      <c:pt idx="45">
                        <c:v>3.0635957440068622</c:v>
                      </c:pt>
                      <c:pt idx="46">
                        <c:v>3.0635957440068622</c:v>
                      </c:pt>
                      <c:pt idx="47">
                        <c:v>3.0635957440068622</c:v>
                      </c:pt>
                      <c:pt idx="48">
                        <c:v>3.0635957440068622</c:v>
                      </c:pt>
                      <c:pt idx="49">
                        <c:v>3.0635957440068622</c:v>
                      </c:pt>
                      <c:pt idx="50">
                        <c:v>3.0635957440068622</c:v>
                      </c:pt>
                      <c:pt idx="51">
                        <c:v>3.0635957440068622</c:v>
                      </c:pt>
                      <c:pt idx="52">
                        <c:v>3.0635957440068622</c:v>
                      </c:pt>
                      <c:pt idx="53">
                        <c:v>3.0635957440068622</c:v>
                      </c:pt>
                      <c:pt idx="54">
                        <c:v>3.0635957440068622</c:v>
                      </c:pt>
                      <c:pt idx="55">
                        <c:v>3.0635957440068622</c:v>
                      </c:pt>
                      <c:pt idx="56">
                        <c:v>3.0635957440068622</c:v>
                      </c:pt>
                      <c:pt idx="57">
                        <c:v>3.0635957440068622</c:v>
                      </c:pt>
                      <c:pt idx="58">
                        <c:v>3.0635957440068622</c:v>
                      </c:pt>
                      <c:pt idx="59">
                        <c:v>3.0635957440068622</c:v>
                      </c:pt>
                      <c:pt idx="60">
                        <c:v>3.0635957440068622</c:v>
                      </c:pt>
                      <c:pt idx="61">
                        <c:v>3.0635957440068622</c:v>
                      </c:pt>
                      <c:pt idx="62">
                        <c:v>3.0635957440068622</c:v>
                      </c:pt>
                      <c:pt idx="63">
                        <c:v>3.0635957440068622</c:v>
                      </c:pt>
                      <c:pt idx="64">
                        <c:v>3.0635957440068622</c:v>
                      </c:pt>
                      <c:pt idx="65">
                        <c:v>3.0635957440068622</c:v>
                      </c:pt>
                      <c:pt idx="66">
                        <c:v>3.0635957440068622</c:v>
                      </c:pt>
                      <c:pt idx="67">
                        <c:v>3.0635957440068622</c:v>
                      </c:pt>
                      <c:pt idx="68">
                        <c:v>3.0635957440068622</c:v>
                      </c:pt>
                      <c:pt idx="69">
                        <c:v>3.0635957440068622</c:v>
                      </c:pt>
                      <c:pt idx="70">
                        <c:v>3.0635957440068622</c:v>
                      </c:pt>
                      <c:pt idx="71">
                        <c:v>3.0635957440068622</c:v>
                      </c:pt>
                      <c:pt idx="72">
                        <c:v>3.0635957440068622</c:v>
                      </c:pt>
                      <c:pt idx="73">
                        <c:v>3.0635957440068622</c:v>
                      </c:pt>
                      <c:pt idx="74">
                        <c:v>3.0635957440068622</c:v>
                      </c:pt>
                      <c:pt idx="75">
                        <c:v>3.0635957440068622</c:v>
                      </c:pt>
                      <c:pt idx="76">
                        <c:v>3.0635957440068622</c:v>
                      </c:pt>
                      <c:pt idx="77">
                        <c:v>3.0635957440068622</c:v>
                      </c:pt>
                      <c:pt idx="78">
                        <c:v>3.0635957440068622</c:v>
                      </c:pt>
                      <c:pt idx="79">
                        <c:v>3.0635957440068622</c:v>
                      </c:pt>
                      <c:pt idx="80">
                        <c:v>3.0635957440068622</c:v>
                      </c:pt>
                      <c:pt idx="81">
                        <c:v>3.0635957440068622</c:v>
                      </c:pt>
                      <c:pt idx="82">
                        <c:v>3.0635957440068622</c:v>
                      </c:pt>
                      <c:pt idx="83">
                        <c:v>3.0635957440068622</c:v>
                      </c:pt>
                      <c:pt idx="84">
                        <c:v>3.0635957440068622</c:v>
                      </c:pt>
                      <c:pt idx="85">
                        <c:v>3.0635957440068622</c:v>
                      </c:pt>
                      <c:pt idx="86">
                        <c:v>3.0635957440068622</c:v>
                      </c:pt>
                      <c:pt idx="87">
                        <c:v>3.0635957440068622</c:v>
                      </c:pt>
                      <c:pt idx="88">
                        <c:v>3.0635957440068622</c:v>
                      </c:pt>
                      <c:pt idx="89">
                        <c:v>3.0635957440068622</c:v>
                      </c:pt>
                      <c:pt idx="90">
                        <c:v>3.0635957440068622</c:v>
                      </c:pt>
                      <c:pt idx="91">
                        <c:v>3.0635957440068622</c:v>
                      </c:pt>
                      <c:pt idx="92">
                        <c:v>3.0635957440068622</c:v>
                      </c:pt>
                      <c:pt idx="93">
                        <c:v>3.0635957440068622</c:v>
                      </c:pt>
                      <c:pt idx="94">
                        <c:v>3.0635957440068622</c:v>
                      </c:pt>
                      <c:pt idx="95">
                        <c:v>3.0635957440068622</c:v>
                      </c:pt>
                      <c:pt idx="96">
                        <c:v>3.0635957440068622</c:v>
                      </c:pt>
                      <c:pt idx="97">
                        <c:v>3.0635957440068622</c:v>
                      </c:pt>
                      <c:pt idx="98">
                        <c:v>3.0635957440068622</c:v>
                      </c:pt>
                      <c:pt idx="99">
                        <c:v>3.0635957440068622</c:v>
                      </c:pt>
                      <c:pt idx="100">
                        <c:v>3.0635957440068622</c:v>
                      </c:pt>
                      <c:pt idx="101">
                        <c:v>3.0635957440068622</c:v>
                      </c:pt>
                      <c:pt idx="102">
                        <c:v>3.0635957440068622</c:v>
                      </c:pt>
                      <c:pt idx="103">
                        <c:v>3.0635957440068622</c:v>
                      </c:pt>
                      <c:pt idx="104">
                        <c:v>3.0635957440068622</c:v>
                      </c:pt>
                      <c:pt idx="105">
                        <c:v>3.0635957440068622</c:v>
                      </c:pt>
                      <c:pt idx="106">
                        <c:v>3.0635957440068622</c:v>
                      </c:pt>
                      <c:pt idx="107">
                        <c:v>3.0635957440068622</c:v>
                      </c:pt>
                      <c:pt idx="108">
                        <c:v>3.0635957440068622</c:v>
                      </c:pt>
                      <c:pt idx="109">
                        <c:v>3.0635957440068622</c:v>
                      </c:pt>
                      <c:pt idx="110">
                        <c:v>3.0635957440068622</c:v>
                      </c:pt>
                      <c:pt idx="111">
                        <c:v>3.0635957440068622</c:v>
                      </c:pt>
                      <c:pt idx="112">
                        <c:v>3.0635957440068622</c:v>
                      </c:pt>
                      <c:pt idx="113">
                        <c:v>3.0635957440068622</c:v>
                      </c:pt>
                      <c:pt idx="114">
                        <c:v>3.0635957440068622</c:v>
                      </c:pt>
                      <c:pt idx="115">
                        <c:v>3.0635957440068622</c:v>
                      </c:pt>
                      <c:pt idx="116">
                        <c:v>3.0635957440068622</c:v>
                      </c:pt>
                      <c:pt idx="117">
                        <c:v>3.0635957440068622</c:v>
                      </c:pt>
                      <c:pt idx="118">
                        <c:v>3.0635957440068622</c:v>
                      </c:pt>
                      <c:pt idx="119">
                        <c:v>3.0635957440068622</c:v>
                      </c:pt>
                      <c:pt idx="120">
                        <c:v>3.0635957440068622</c:v>
                      </c:pt>
                      <c:pt idx="121">
                        <c:v>3.0635957440068622</c:v>
                      </c:pt>
                      <c:pt idx="122">
                        <c:v>3.0635957440068622</c:v>
                      </c:pt>
                      <c:pt idx="123">
                        <c:v>3.0635957440068622</c:v>
                      </c:pt>
                      <c:pt idx="124">
                        <c:v>3.0635957440068622</c:v>
                      </c:pt>
                      <c:pt idx="125">
                        <c:v>3.0635957440068622</c:v>
                      </c:pt>
                      <c:pt idx="126">
                        <c:v>3.0635957440068622</c:v>
                      </c:pt>
                      <c:pt idx="127">
                        <c:v>3.0635957440068622</c:v>
                      </c:pt>
                      <c:pt idx="128">
                        <c:v>3.0635957440068622</c:v>
                      </c:pt>
                      <c:pt idx="129">
                        <c:v>3.0635957440068622</c:v>
                      </c:pt>
                      <c:pt idx="130">
                        <c:v>3.0635957440068622</c:v>
                      </c:pt>
                      <c:pt idx="131">
                        <c:v>3.0635957440068622</c:v>
                      </c:pt>
                      <c:pt idx="132">
                        <c:v>3.0635957440068622</c:v>
                      </c:pt>
                      <c:pt idx="133">
                        <c:v>3.0635957440068622</c:v>
                      </c:pt>
                      <c:pt idx="134">
                        <c:v>3.0635957440068622</c:v>
                      </c:pt>
                      <c:pt idx="135">
                        <c:v>3.0635957440068622</c:v>
                      </c:pt>
                      <c:pt idx="136">
                        <c:v>3.0635957440068622</c:v>
                      </c:pt>
                      <c:pt idx="137">
                        <c:v>3.0635957440068622</c:v>
                      </c:pt>
                      <c:pt idx="138">
                        <c:v>3.0635957440068622</c:v>
                      </c:pt>
                      <c:pt idx="139">
                        <c:v>3.0635957440068622</c:v>
                      </c:pt>
                      <c:pt idx="140">
                        <c:v>3.0635957440068622</c:v>
                      </c:pt>
                      <c:pt idx="141">
                        <c:v>3.0635957440068622</c:v>
                      </c:pt>
                      <c:pt idx="142">
                        <c:v>3.0635957440068622</c:v>
                      </c:pt>
                      <c:pt idx="143">
                        <c:v>3.0635957440068622</c:v>
                      </c:pt>
                      <c:pt idx="144">
                        <c:v>3.0635957440068622</c:v>
                      </c:pt>
                      <c:pt idx="145">
                        <c:v>3.0635957440068622</c:v>
                      </c:pt>
                      <c:pt idx="146">
                        <c:v>3.0635957440068622</c:v>
                      </c:pt>
                      <c:pt idx="147">
                        <c:v>3.0635957440068622</c:v>
                      </c:pt>
                      <c:pt idx="148">
                        <c:v>3.0635957440068622</c:v>
                      </c:pt>
                      <c:pt idx="149">
                        <c:v>3.0635957440068622</c:v>
                      </c:pt>
                      <c:pt idx="150">
                        <c:v>3.0635957440068622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74DB-45F0-838C-0DD782947F40}"/>
                  </c:ext>
                </c:extLst>
              </c15:ser>
            </c15:filteredLineSeries>
          </c:ext>
        </c:extLst>
      </c:lineChart>
      <c:catAx>
        <c:axId val="601897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5535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0189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70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Growth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>
                <a:solidFill>
                  <a:schemeClr val="tx1"/>
                </a:solidFill>
              </a:rPr>
              <a:t>(Log) Capital Per Worker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(Log) Capital Per Worker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34925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1.1138893266826544E-2"/>
                  <c:y val="-2.237453819726120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aseline="0">
                        <a:solidFill>
                          <a:schemeClr val="tx1"/>
                        </a:solidFill>
                      </a:rPr>
                      <a:t>Trendline Slope: ~0.0867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val>
            <c:numRef>
              <c:f>'Base Solow Model'!$G$2:$G$101</c:f>
              <c:numCache>
                <c:formatCode>General</c:formatCode>
                <c:ptCount val="100"/>
                <c:pt idx="0">
                  <c:v>0.97870199199555219</c:v>
                </c:pt>
                <c:pt idx="1">
                  <c:v>1.1602726374785139</c:v>
                </c:pt>
                <c:pt idx="2">
                  <c:v>1.3252700020132442</c:v>
                </c:pt>
                <c:pt idx="3">
                  <c:v>1.4772657882906963</c:v>
                </c:pt>
                <c:pt idx="4">
                  <c:v>1.6188560017955957</c:v>
                </c:pt>
                <c:pt idx="5">
                  <c:v>1.7519838041039659</c:v>
                </c:pt>
                <c:pt idx="6">
                  <c:v>1.8781391153699933</c:v>
                </c:pt>
                <c:pt idx="7">
                  <c:v>1.9984873840908814</c:v>
                </c:pt>
                <c:pt idx="8">
                  <c:v>2.113955675441435</c:v>
                </c:pt>
                <c:pt idx="9">
                  <c:v>2.2252919969592986</c:v>
                </c:pt>
                <c:pt idx="10">
                  <c:v>2.3331072635771557</c:v>
                </c:pt>
                <c:pt idx="11">
                  <c:v>2.437905665736833</c:v>
                </c:pt>
                <c:pt idx="12">
                  <c:v>2.5401070897505376</c:v>
                </c:pt>
                <c:pt idx="13">
                  <c:v>2.6400639668906449</c:v>
                </c:pt>
                <c:pt idx="14">
                  <c:v>2.7380741378797286</c:v>
                </c:pt>
                <c:pt idx="15">
                  <c:v>2.8343908158490811</c:v>
                </c:pt>
                <c:pt idx="16">
                  <c:v>2.9292304018808859</c:v>
                </c:pt>
                <c:pt idx="17">
                  <c:v>3.0227786876787084</c:v>
                </c:pt>
                <c:pt idx="18">
                  <c:v>3.1151958304646823</c:v>
                </c:pt>
                <c:pt idx="19">
                  <c:v>3.2066203816697438</c:v>
                </c:pt>
                <c:pt idx="20">
                  <c:v>3.2971725780949157</c:v>
                </c:pt>
                <c:pt idx="21">
                  <c:v>3.3869570521453647</c:v>
                </c:pt>
                <c:pt idx="22">
                  <c:v>3.4760650800249335</c:v>
                </c:pt>
                <c:pt idx="23">
                  <c:v>3.5645764591227476</c:v>
                </c:pt>
                <c:pt idx="24">
                  <c:v>3.6525610853067185</c:v>
                </c:pt>
                <c:pt idx="25">
                  <c:v>3.7400802854535198</c:v>
                </c:pt>
                <c:pt idx="26">
                  <c:v>3.8271879488906171</c:v>
                </c:pt>
                <c:pt idx="27">
                  <c:v>3.9139314925146276</c:v>
                </c:pt>
                <c:pt idx="28">
                  <c:v>4.0003526874752362</c:v>
                </c:pt>
                <c:pt idx="29">
                  <c:v>4.0864883699650685</c:v>
                </c:pt>
                <c:pt idx="30">
                  <c:v>4.1723710544612098</c:v>
                </c:pt>
                <c:pt idx="31">
                  <c:v>4.258029464449316</c:v>
                </c:pt>
                <c:pt idx="32">
                  <c:v>4.343488993022909</c:v>
                </c:pt>
                <c:pt idx="33">
                  <c:v>4.4287721036358718</c:v>
                </c:pt>
                <c:pt idx="34">
                  <c:v>4.5138986795800369</c:v>
                </c:pt>
                <c:pt idx="35">
                  <c:v>4.5988863293745421</c:v>
                </c:pt>
                <c:pt idx="36">
                  <c:v>4.6837506541219556</c:v>
                </c:pt>
                <c:pt idx="37">
                  <c:v>4.7685054819563071</c:v>
                </c:pt>
                <c:pt idx="38">
                  <c:v>4.8531630739398377</c:v>
                </c:pt>
                <c:pt idx="39">
                  <c:v>4.9377343051269493</c:v>
                </c:pt>
                <c:pt idx="40">
                  <c:v>5.0222288239809343</c:v>
                </c:pt>
                <c:pt idx="41">
                  <c:v>5.1066551928818837</c:v>
                </c:pt>
                <c:pt idx="42">
                  <c:v>5.1910210120872868</c:v>
                </c:pt>
                <c:pt idx="43">
                  <c:v>5.2753330291877765</c:v>
                </c:pt>
                <c:pt idx="44">
                  <c:v>5.3595972358292654</c:v>
                </c:pt>
                <c:pt idx="45">
                  <c:v>5.4438189532413102</c:v>
                </c:pt>
                <c:pt idx="46">
                  <c:v>5.5280029079133275</c:v>
                </c:pt>
                <c:pt idx="47">
                  <c:v>5.6121532985900506</c:v>
                </c:pt>
                <c:pt idx="48">
                  <c:v>5.6962738556108077</c:v>
                </c:pt>
                <c:pt idx="49">
                  <c:v>5.7803678934903342</c:v>
                </c:pt>
                <c:pt idx="50">
                  <c:v>5.8644383575288899</c:v>
                </c:pt>
                <c:pt idx="51">
                  <c:v>5.9484878651438926</c:v>
                </c:pt>
                <c:pt idx="52">
                  <c:v>6.0325187425320861</c:v>
                </c:pt>
                <c:pt idx="53">
                  <c:v>6.1165330571986729</c:v>
                </c:pt>
                <c:pt idx="54">
                  <c:v>6.2005326468263577</c:v>
                </c:pt>
                <c:pt idx="55">
                  <c:v>6.2845191449016893</c:v>
                </c:pt>
                <c:pt idx="56">
                  <c:v>6.368494003467319</c:v>
                </c:pt>
                <c:pt idx="57">
                  <c:v>6.4524585133259862</c:v>
                </c:pt>
                <c:pt idx="58">
                  <c:v>6.5364138219843886</c:v>
                </c:pt>
                <c:pt idx="59">
                  <c:v>6.6203609495919267</c:v>
                </c:pt>
                <c:pt idx="60">
                  <c:v>6.7043008031001019</c:v>
                </c:pt>
                <c:pt idx="61">
                  <c:v>6.7882341888425701</c:v>
                </c:pt>
                <c:pt idx="62">
                  <c:v>6.8721618237130713</c:v>
                </c:pt>
                <c:pt idx="63">
                  <c:v>6.9560843450983709</c:v>
                </c:pt>
                <c:pt idx="64">
                  <c:v>7.0400023197055415</c:v>
                </c:pt>
                <c:pt idx="65">
                  <c:v>7.1239162514071879</c:v>
                </c:pt>
                <c:pt idx="66">
                  <c:v>7.2078265882142931</c:v>
                </c:pt>
                <c:pt idx="67">
                  <c:v>7.2917337284740293</c:v>
                </c:pt>
                <c:pt idx="68">
                  <c:v>7.3756380263789261</c:v>
                </c:pt>
                <c:pt idx="69">
                  <c:v>7.4595397968641359</c:v>
                </c:pt>
                <c:pt idx="70">
                  <c:v>7.5434393199609131</c:v>
                </c:pt>
                <c:pt idx="71">
                  <c:v>7.6273368446668206</c:v>
                </c:pt>
                <c:pt idx="72">
                  <c:v>7.7112325923864189</c:v>
                </c:pt>
                <c:pt idx="73">
                  <c:v>7.7951267599901728</c:v>
                </c:pt>
                <c:pt idx="74">
                  <c:v>7.87901952253402</c:v>
                </c:pt>
                <c:pt idx="75">
                  <c:v>7.9629110356772861</c:v>
                </c:pt>
                <c:pt idx="76">
                  <c:v>8.0468014378324444</c:v>
                </c:pt>
                <c:pt idx="77">
                  <c:v>8.130690852076496</c:v>
                </c:pt>
                <c:pt idx="78">
                  <c:v>8.214579387850435</c:v>
                </c:pt>
                <c:pt idx="79">
                  <c:v>8.2984671424702832</c:v>
                </c:pt>
                <c:pt idx="80">
                  <c:v>8.3823542024706583</c:v>
                </c:pt>
                <c:pt idx="81">
                  <c:v>8.466240644799381</c:v>
                </c:pt>
                <c:pt idx="82">
                  <c:v>8.5501265378797005</c:v>
                </c:pt>
                <c:pt idx="83">
                  <c:v>8.6340119425547908</c:v>
                </c:pt>
                <c:pt idx="84">
                  <c:v>8.7178969129275714</c:v>
                </c:pt>
                <c:pt idx="85">
                  <c:v>8.8017814971074699</c:v>
                </c:pt>
                <c:pt idx="86">
                  <c:v>8.8856657378744313</c:v>
                </c:pt>
                <c:pt idx="87">
                  <c:v>8.9695496732693503</c:v>
                </c:pt>
                <c:pt idx="88">
                  <c:v>9.05343333711909</c:v>
                </c:pt>
                <c:pt idx="89">
                  <c:v>9.1373167595033209</c:v>
                </c:pt>
                <c:pt idx="90">
                  <c:v>9.2211999671696354</c:v>
                </c:pt>
                <c:pt idx="91">
                  <c:v>9.3050829839026878</c:v>
                </c:pt>
                <c:pt idx="92">
                  <c:v>9.3889658308524115</c:v>
                </c:pt>
                <c:pt idx="93">
                  <c:v>9.4728485268258957</c:v>
                </c:pt>
                <c:pt idx="94">
                  <c:v>9.5567310885469148</c:v>
                </c:pt>
                <c:pt idx="95">
                  <c:v>9.6406135308867125</c:v>
                </c:pt>
                <c:pt idx="96">
                  <c:v>9.7244958670692121</c:v>
                </c:pt>
                <c:pt idx="97">
                  <c:v>9.8083781088535016</c:v>
                </c:pt>
                <c:pt idx="98">
                  <c:v>9.8922602666960966</c:v>
                </c:pt>
                <c:pt idx="99">
                  <c:v>9.9761423498952322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6-4254-A5D4-B753FD8B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897935"/>
        <c:axId val="60189553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Steady State</c:v>
                </c:tx>
                <c:spPr>
                  <a:ln w="28575" cap="rnd">
                    <a:solidFill>
                      <a:schemeClr val="accent2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'Base Solow Model'!$P$2:$P$101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5.3220000000000001</c:v>
                      </c:pt>
                      <c:pt idx="1">
                        <c:v>5.3220000000000001</c:v>
                      </c:pt>
                      <c:pt idx="2">
                        <c:v>5.3220000000000001</c:v>
                      </c:pt>
                      <c:pt idx="3">
                        <c:v>5.3220000000000001</c:v>
                      </c:pt>
                      <c:pt idx="4">
                        <c:v>5.3220000000000001</c:v>
                      </c:pt>
                      <c:pt idx="5">
                        <c:v>5.3220000000000001</c:v>
                      </c:pt>
                      <c:pt idx="6">
                        <c:v>5.3220000000000001</c:v>
                      </c:pt>
                      <c:pt idx="7">
                        <c:v>5.3220000000000001</c:v>
                      </c:pt>
                      <c:pt idx="8">
                        <c:v>5.3220000000000001</c:v>
                      </c:pt>
                      <c:pt idx="9">
                        <c:v>5.3220000000000001</c:v>
                      </c:pt>
                      <c:pt idx="10">
                        <c:v>5.3220000000000001</c:v>
                      </c:pt>
                      <c:pt idx="11">
                        <c:v>5.3220000000000001</c:v>
                      </c:pt>
                      <c:pt idx="12">
                        <c:v>5.3220000000000001</c:v>
                      </c:pt>
                      <c:pt idx="13">
                        <c:v>5.3220000000000001</c:v>
                      </c:pt>
                      <c:pt idx="14">
                        <c:v>5.3220000000000001</c:v>
                      </c:pt>
                      <c:pt idx="15">
                        <c:v>5.3220000000000001</c:v>
                      </c:pt>
                      <c:pt idx="16">
                        <c:v>5.3220000000000001</c:v>
                      </c:pt>
                      <c:pt idx="17">
                        <c:v>5.3220000000000001</c:v>
                      </c:pt>
                      <c:pt idx="18">
                        <c:v>5.3220000000000001</c:v>
                      </c:pt>
                      <c:pt idx="19">
                        <c:v>5.3220000000000001</c:v>
                      </c:pt>
                      <c:pt idx="20">
                        <c:v>5.3220000000000001</c:v>
                      </c:pt>
                      <c:pt idx="21">
                        <c:v>5.3220000000000001</c:v>
                      </c:pt>
                      <c:pt idx="22">
                        <c:v>5.3220000000000001</c:v>
                      </c:pt>
                      <c:pt idx="23">
                        <c:v>5.3220000000000001</c:v>
                      </c:pt>
                      <c:pt idx="24">
                        <c:v>5.3220000000000001</c:v>
                      </c:pt>
                      <c:pt idx="25">
                        <c:v>5.3220000000000001</c:v>
                      </c:pt>
                      <c:pt idx="26">
                        <c:v>5.3220000000000001</c:v>
                      </c:pt>
                      <c:pt idx="27">
                        <c:v>5.3220000000000001</c:v>
                      </c:pt>
                      <c:pt idx="28">
                        <c:v>5.3220000000000001</c:v>
                      </c:pt>
                      <c:pt idx="29">
                        <c:v>5.3220000000000001</c:v>
                      </c:pt>
                      <c:pt idx="30">
                        <c:v>5.3220000000000001</c:v>
                      </c:pt>
                      <c:pt idx="31">
                        <c:v>5.3220000000000001</c:v>
                      </c:pt>
                      <c:pt idx="32">
                        <c:v>5.3220000000000001</c:v>
                      </c:pt>
                      <c:pt idx="33">
                        <c:v>5.3220000000000001</c:v>
                      </c:pt>
                      <c:pt idx="34">
                        <c:v>5.3220000000000001</c:v>
                      </c:pt>
                      <c:pt idx="35">
                        <c:v>5.3220000000000001</c:v>
                      </c:pt>
                      <c:pt idx="36">
                        <c:v>5.3220000000000001</c:v>
                      </c:pt>
                      <c:pt idx="37">
                        <c:v>5.3220000000000001</c:v>
                      </c:pt>
                      <c:pt idx="38">
                        <c:v>5.3220000000000001</c:v>
                      </c:pt>
                      <c:pt idx="39">
                        <c:v>5.3220000000000001</c:v>
                      </c:pt>
                      <c:pt idx="40">
                        <c:v>5.3220000000000001</c:v>
                      </c:pt>
                      <c:pt idx="41">
                        <c:v>5.3220000000000001</c:v>
                      </c:pt>
                      <c:pt idx="42">
                        <c:v>5.3220000000000001</c:v>
                      </c:pt>
                      <c:pt idx="43">
                        <c:v>5.3220000000000001</c:v>
                      </c:pt>
                      <c:pt idx="44">
                        <c:v>5.3220000000000001</c:v>
                      </c:pt>
                      <c:pt idx="45">
                        <c:v>5.3220000000000001</c:v>
                      </c:pt>
                      <c:pt idx="46">
                        <c:v>5.3220000000000001</c:v>
                      </c:pt>
                      <c:pt idx="47">
                        <c:v>5.3220000000000001</c:v>
                      </c:pt>
                      <c:pt idx="48">
                        <c:v>5.3220000000000001</c:v>
                      </c:pt>
                      <c:pt idx="49">
                        <c:v>5.3220000000000001</c:v>
                      </c:pt>
                      <c:pt idx="50">
                        <c:v>5.3220000000000001</c:v>
                      </c:pt>
                      <c:pt idx="51">
                        <c:v>5.3220000000000001</c:v>
                      </c:pt>
                      <c:pt idx="52">
                        <c:v>5.3220000000000001</c:v>
                      </c:pt>
                      <c:pt idx="53">
                        <c:v>5.3220000000000001</c:v>
                      </c:pt>
                      <c:pt idx="54">
                        <c:v>5.3220000000000001</c:v>
                      </c:pt>
                      <c:pt idx="55">
                        <c:v>5.3220000000000001</c:v>
                      </c:pt>
                      <c:pt idx="56">
                        <c:v>5.3220000000000001</c:v>
                      </c:pt>
                      <c:pt idx="57">
                        <c:v>5.3220000000000001</c:v>
                      </c:pt>
                      <c:pt idx="58">
                        <c:v>5.3220000000000001</c:v>
                      </c:pt>
                      <c:pt idx="59">
                        <c:v>5.3220000000000001</c:v>
                      </c:pt>
                      <c:pt idx="60">
                        <c:v>5.3220000000000001</c:v>
                      </c:pt>
                      <c:pt idx="61">
                        <c:v>5.3220000000000001</c:v>
                      </c:pt>
                      <c:pt idx="62">
                        <c:v>5.3220000000000001</c:v>
                      </c:pt>
                      <c:pt idx="63">
                        <c:v>5.3220000000000001</c:v>
                      </c:pt>
                      <c:pt idx="64">
                        <c:v>5.3220000000000001</c:v>
                      </c:pt>
                      <c:pt idx="65">
                        <c:v>5.3220000000000001</c:v>
                      </c:pt>
                      <c:pt idx="66">
                        <c:v>5.3220000000000001</c:v>
                      </c:pt>
                      <c:pt idx="67">
                        <c:v>5.3220000000000001</c:v>
                      </c:pt>
                      <c:pt idx="68">
                        <c:v>5.3220000000000001</c:v>
                      </c:pt>
                      <c:pt idx="69">
                        <c:v>5.3220000000000001</c:v>
                      </c:pt>
                      <c:pt idx="70">
                        <c:v>5.3220000000000001</c:v>
                      </c:pt>
                      <c:pt idx="71">
                        <c:v>5.3220000000000001</c:v>
                      </c:pt>
                      <c:pt idx="72">
                        <c:v>5.3220000000000001</c:v>
                      </c:pt>
                      <c:pt idx="73">
                        <c:v>5.3220000000000001</c:v>
                      </c:pt>
                      <c:pt idx="74">
                        <c:v>5.3220000000000001</c:v>
                      </c:pt>
                      <c:pt idx="75">
                        <c:v>5.3220000000000001</c:v>
                      </c:pt>
                      <c:pt idx="76">
                        <c:v>5.3220000000000001</c:v>
                      </c:pt>
                      <c:pt idx="77">
                        <c:v>5.3220000000000001</c:v>
                      </c:pt>
                      <c:pt idx="78">
                        <c:v>5.3220000000000001</c:v>
                      </c:pt>
                      <c:pt idx="79">
                        <c:v>5.3220000000000001</c:v>
                      </c:pt>
                      <c:pt idx="80">
                        <c:v>5.3220000000000001</c:v>
                      </c:pt>
                      <c:pt idx="81">
                        <c:v>5.3220000000000001</c:v>
                      </c:pt>
                      <c:pt idx="82">
                        <c:v>5.3220000000000001</c:v>
                      </c:pt>
                      <c:pt idx="83">
                        <c:v>5.3220000000000001</c:v>
                      </c:pt>
                      <c:pt idx="84">
                        <c:v>5.3220000000000001</c:v>
                      </c:pt>
                      <c:pt idx="85">
                        <c:v>5.3220000000000001</c:v>
                      </c:pt>
                      <c:pt idx="86">
                        <c:v>5.3220000000000001</c:v>
                      </c:pt>
                      <c:pt idx="87">
                        <c:v>5.3220000000000001</c:v>
                      </c:pt>
                      <c:pt idx="88">
                        <c:v>5.3220000000000001</c:v>
                      </c:pt>
                      <c:pt idx="89">
                        <c:v>5.3220000000000001</c:v>
                      </c:pt>
                      <c:pt idx="90">
                        <c:v>5.3220000000000001</c:v>
                      </c:pt>
                      <c:pt idx="91">
                        <c:v>5.3220000000000001</c:v>
                      </c:pt>
                      <c:pt idx="92">
                        <c:v>5.3220000000000001</c:v>
                      </c:pt>
                      <c:pt idx="93">
                        <c:v>5.3220000000000001</c:v>
                      </c:pt>
                      <c:pt idx="94">
                        <c:v>5.3220000000000001</c:v>
                      </c:pt>
                      <c:pt idx="95">
                        <c:v>5.3220000000000001</c:v>
                      </c:pt>
                      <c:pt idx="96">
                        <c:v>5.3220000000000001</c:v>
                      </c:pt>
                      <c:pt idx="97">
                        <c:v>5.3220000000000001</c:v>
                      </c:pt>
                      <c:pt idx="98">
                        <c:v>5.3220000000000001</c:v>
                      </c:pt>
                      <c:pt idx="99">
                        <c:v>5.3220000000000001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466-4254-A5D4-B753FD8B1700}"/>
                  </c:ext>
                </c:extLst>
              </c15:ser>
            </c15:filteredLineSeries>
          </c:ext>
        </c:extLst>
      </c:lineChart>
      <c:catAx>
        <c:axId val="601897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5535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0189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70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(Log) Capital Per  Worker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557141066130983"/>
          <c:y val="6.9399779893941957E-2"/>
          <c:w val="0.51178134682349585"/>
          <c:h val="4.8653251661314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>
                <a:solidFill>
                  <a:schemeClr val="tx1"/>
                </a:solidFill>
              </a:rPr>
              <a:t>(Log) Aggregate Capital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(Log) Aggregate Capital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3.828472901538078E-3"/>
                  <c:y val="-3.3560695809521722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aseline="0">
                        <a:solidFill>
                          <a:schemeClr val="tx1"/>
                        </a:solidFill>
                      </a:rPr>
                      <a:t>Trendline Slope: ~0.1355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val>
            <c:numRef>
              <c:f>'Base Solow Model'!$L$2:$L$101</c:f>
              <c:numCache>
                <c:formatCode>General</c:formatCode>
                <c:ptCount val="100"/>
                <c:pt idx="0">
                  <c:v>7.8864572709776892</c:v>
                </c:pt>
                <c:pt idx="1">
                  <c:v>8.1168180806300825</c:v>
                </c:pt>
                <c:pt idx="2">
                  <c:v>8.3306056093342455</c:v>
                </c:pt>
                <c:pt idx="3">
                  <c:v>8.5313915597811292</c:v>
                </c:pt>
                <c:pt idx="4">
                  <c:v>8.7217719374554612</c:v>
                </c:pt>
                <c:pt idx="5">
                  <c:v>8.9036899039332624</c:v>
                </c:pt>
                <c:pt idx="6">
                  <c:v>9.0786353793687233</c:v>
                </c:pt>
                <c:pt idx="7">
                  <c:v>9.2477738122590427</c:v>
                </c:pt>
                <c:pt idx="8">
                  <c:v>9.4120322677790291</c:v>
                </c:pt>
                <c:pt idx="9">
                  <c:v>9.5721587534663239</c:v>
                </c:pt>
                <c:pt idx="10">
                  <c:v>9.7287641842536132</c:v>
                </c:pt>
                <c:pt idx="11">
                  <c:v>9.8823527505827222</c:v>
                </c:pt>
                <c:pt idx="12">
                  <c:v>10.033344338765859</c:v>
                </c:pt>
                <c:pt idx="13">
                  <c:v>10.182091380075398</c:v>
                </c:pt>
                <c:pt idx="14">
                  <c:v>10.328891715233915</c:v>
                </c:pt>
                <c:pt idx="15">
                  <c:v>10.473998557372699</c:v>
                </c:pt>
                <c:pt idx="16">
                  <c:v>10.617628307573936</c:v>
                </c:pt>
                <c:pt idx="17">
                  <c:v>10.759966757541189</c:v>
                </c:pt>
                <c:pt idx="18">
                  <c:v>10.901174064496596</c:v>
                </c:pt>
                <c:pt idx="19">
                  <c:v>11.04138877987109</c:v>
                </c:pt>
                <c:pt idx="20">
                  <c:v>11.180731140465694</c:v>
                </c:pt>
                <c:pt idx="21">
                  <c:v>11.319305778685575</c:v>
                </c:pt>
                <c:pt idx="22">
                  <c:v>11.457203970734575</c:v>
                </c:pt>
                <c:pt idx="23">
                  <c:v>11.594505514001822</c:v>
                </c:pt>
                <c:pt idx="24">
                  <c:v>11.731280304355225</c:v>
                </c:pt>
                <c:pt idx="25">
                  <c:v>11.867589668671458</c:v>
                </c:pt>
                <c:pt idx="26">
                  <c:v>12.003487496277987</c:v>
                </c:pt>
                <c:pt idx="27">
                  <c:v>12.13902120407143</c:v>
                </c:pt>
                <c:pt idx="28">
                  <c:v>12.274232563201471</c:v>
                </c:pt>
                <c:pt idx="29">
                  <c:v>12.409158409860735</c:v>
                </c:pt>
                <c:pt idx="30">
                  <c:v>12.543831258526309</c:v>
                </c:pt>
                <c:pt idx="31">
                  <c:v>12.678279832683845</c:v>
                </c:pt>
                <c:pt idx="32">
                  <c:v>12.812529525426871</c:v>
                </c:pt>
                <c:pt idx="33">
                  <c:v>12.946602800209266</c:v>
                </c:pt>
                <c:pt idx="34">
                  <c:v>13.080519540322863</c:v>
                </c:pt>
                <c:pt idx="35">
                  <c:v>13.214297354286801</c:v>
                </c:pt>
                <c:pt idx="36">
                  <c:v>13.347951843203646</c:v>
                </c:pt>
                <c:pt idx="37">
                  <c:v>13.48149683520743</c:v>
                </c:pt>
                <c:pt idx="38">
                  <c:v>13.614944591360393</c:v>
                </c:pt>
                <c:pt idx="39">
                  <c:v>13.748305986716936</c:v>
                </c:pt>
                <c:pt idx="40">
                  <c:v>13.881590669740353</c:v>
                </c:pt>
                <c:pt idx="41">
                  <c:v>14.014807202810735</c:v>
                </c:pt>
                <c:pt idx="42">
                  <c:v>14.147963186185569</c:v>
                </c:pt>
                <c:pt idx="43">
                  <c:v>14.28106536745549</c:v>
                </c:pt>
                <c:pt idx="44">
                  <c:v>14.414119738266413</c:v>
                </c:pt>
                <c:pt idx="45">
                  <c:v>14.547131619847889</c:v>
                </c:pt>
                <c:pt idx="46">
                  <c:v>14.680105738689338</c:v>
                </c:pt>
                <c:pt idx="47">
                  <c:v>14.813046293535495</c:v>
                </c:pt>
                <c:pt idx="48">
                  <c:v>14.945957014725684</c:v>
                </c:pt>
                <c:pt idx="49">
                  <c:v>15.078841216774642</c:v>
                </c:pt>
                <c:pt idx="50">
                  <c:v>15.211701844982629</c:v>
                </c:pt>
                <c:pt idx="51">
                  <c:v>15.344541516767062</c:v>
                </c:pt>
                <c:pt idx="52">
                  <c:v>15.477362558324689</c:v>
                </c:pt>
                <c:pt idx="53">
                  <c:v>15.610167037160707</c:v>
                </c:pt>
                <c:pt idx="54">
                  <c:v>15.742956790957825</c:v>
                </c:pt>
                <c:pt idx="55">
                  <c:v>15.875733453202589</c:v>
                </c:pt>
                <c:pt idx="56">
                  <c:v>16.00849847593765</c:v>
                </c:pt>
                <c:pt idx="57">
                  <c:v>16.141253149965749</c:v>
                </c:pt>
                <c:pt idx="58">
                  <c:v>16.273998622793584</c:v>
                </c:pt>
                <c:pt idx="59">
                  <c:v>16.406735914570554</c:v>
                </c:pt>
                <c:pt idx="60">
                  <c:v>16.539465932248163</c:v>
                </c:pt>
                <c:pt idx="61">
                  <c:v>16.672189482160061</c:v>
                </c:pt>
                <c:pt idx="62">
                  <c:v>16.804907281199995</c:v>
                </c:pt>
                <c:pt idx="63">
                  <c:v>16.937619966754728</c:v>
                </c:pt>
                <c:pt idx="64">
                  <c:v>17.070328105531328</c:v>
                </c:pt>
                <c:pt idx="65">
                  <c:v>17.203032201402408</c:v>
                </c:pt>
                <c:pt idx="66">
                  <c:v>17.335732702378944</c:v>
                </c:pt>
                <c:pt idx="67">
                  <c:v>17.468430006808113</c:v>
                </c:pt>
                <c:pt idx="68">
                  <c:v>17.601124468882443</c:v>
                </c:pt>
                <c:pt idx="69">
                  <c:v>17.733816403537084</c:v>
                </c:pt>
                <c:pt idx="70">
                  <c:v>17.866506090803291</c:v>
                </c:pt>
                <c:pt idx="71">
                  <c:v>17.999193779678635</c:v>
                </c:pt>
                <c:pt idx="72">
                  <c:v>18.131879691567661</c:v>
                </c:pt>
                <c:pt idx="73">
                  <c:v>18.264564023340849</c:v>
                </c:pt>
                <c:pt idx="74">
                  <c:v>18.397246950054129</c:v>
                </c:pt>
                <c:pt idx="75">
                  <c:v>18.529928627366825</c:v>
                </c:pt>
                <c:pt idx="76">
                  <c:v>18.662609193691416</c:v>
                </c:pt>
                <c:pt idx="77">
                  <c:v>18.7952887721049</c:v>
                </c:pt>
                <c:pt idx="78">
                  <c:v>18.92796747204827</c:v>
                </c:pt>
                <c:pt idx="79">
                  <c:v>19.060645390837553</c:v>
                </c:pt>
                <c:pt idx="80">
                  <c:v>19.193322615007357</c:v>
                </c:pt>
                <c:pt idx="81">
                  <c:v>19.325999221505512</c:v>
                </c:pt>
                <c:pt idx="82">
                  <c:v>19.458675278755265</c:v>
                </c:pt>
                <c:pt idx="83">
                  <c:v>19.591350847599788</c:v>
                </c:pt>
                <c:pt idx="84">
                  <c:v>19.724025982141999</c:v>
                </c:pt>
                <c:pt idx="85">
                  <c:v>19.85670073049133</c:v>
                </c:pt>
                <c:pt idx="86">
                  <c:v>19.989375135427725</c:v>
                </c:pt>
                <c:pt idx="87">
                  <c:v>20.122049234992076</c:v>
                </c:pt>
                <c:pt idx="88">
                  <c:v>20.254723063011248</c:v>
                </c:pt>
                <c:pt idx="89">
                  <c:v>20.387396649564909</c:v>
                </c:pt>
                <c:pt idx="90">
                  <c:v>20.520070021400656</c:v>
                </c:pt>
                <c:pt idx="91">
                  <c:v>20.652743202303142</c:v>
                </c:pt>
                <c:pt idx="92">
                  <c:v>20.785416213422298</c:v>
                </c:pt>
                <c:pt idx="93">
                  <c:v>20.918089073565213</c:v>
                </c:pt>
                <c:pt idx="94">
                  <c:v>21.050761799455664</c:v>
                </c:pt>
                <c:pt idx="95">
                  <c:v>21.183434405964892</c:v>
                </c:pt>
                <c:pt idx="96">
                  <c:v>21.316106906316826</c:v>
                </c:pt>
                <c:pt idx="97">
                  <c:v>21.448779312270545</c:v>
                </c:pt>
                <c:pt idx="98">
                  <c:v>21.581451634282573</c:v>
                </c:pt>
                <c:pt idx="99">
                  <c:v>21.71412388165114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7-45B6-BF6F-753EE9D1E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897935"/>
        <c:axId val="60189553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Steady State</c:v>
                </c:tx>
                <c:spPr>
                  <a:ln w="28575" cap="rnd">
                    <a:solidFill>
                      <a:schemeClr val="accent2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'Base Solow Model'!$P$2:$P$101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5.3220000000000001</c:v>
                      </c:pt>
                      <c:pt idx="1">
                        <c:v>5.3220000000000001</c:v>
                      </c:pt>
                      <c:pt idx="2">
                        <c:v>5.3220000000000001</c:v>
                      </c:pt>
                      <c:pt idx="3">
                        <c:v>5.3220000000000001</c:v>
                      </c:pt>
                      <c:pt idx="4">
                        <c:v>5.3220000000000001</c:v>
                      </c:pt>
                      <c:pt idx="5">
                        <c:v>5.3220000000000001</c:v>
                      </c:pt>
                      <c:pt idx="6">
                        <c:v>5.3220000000000001</c:v>
                      </c:pt>
                      <c:pt idx="7">
                        <c:v>5.3220000000000001</c:v>
                      </c:pt>
                      <c:pt idx="8">
                        <c:v>5.3220000000000001</c:v>
                      </c:pt>
                      <c:pt idx="9">
                        <c:v>5.3220000000000001</c:v>
                      </c:pt>
                      <c:pt idx="10">
                        <c:v>5.3220000000000001</c:v>
                      </c:pt>
                      <c:pt idx="11">
                        <c:v>5.3220000000000001</c:v>
                      </c:pt>
                      <c:pt idx="12">
                        <c:v>5.3220000000000001</c:v>
                      </c:pt>
                      <c:pt idx="13">
                        <c:v>5.3220000000000001</c:v>
                      </c:pt>
                      <c:pt idx="14">
                        <c:v>5.3220000000000001</c:v>
                      </c:pt>
                      <c:pt idx="15">
                        <c:v>5.3220000000000001</c:v>
                      </c:pt>
                      <c:pt idx="16">
                        <c:v>5.3220000000000001</c:v>
                      </c:pt>
                      <c:pt idx="17">
                        <c:v>5.3220000000000001</c:v>
                      </c:pt>
                      <c:pt idx="18">
                        <c:v>5.3220000000000001</c:v>
                      </c:pt>
                      <c:pt idx="19">
                        <c:v>5.3220000000000001</c:v>
                      </c:pt>
                      <c:pt idx="20">
                        <c:v>5.3220000000000001</c:v>
                      </c:pt>
                      <c:pt idx="21">
                        <c:v>5.3220000000000001</c:v>
                      </c:pt>
                      <c:pt idx="22">
                        <c:v>5.3220000000000001</c:v>
                      </c:pt>
                      <c:pt idx="23">
                        <c:v>5.3220000000000001</c:v>
                      </c:pt>
                      <c:pt idx="24">
                        <c:v>5.3220000000000001</c:v>
                      </c:pt>
                      <c:pt idx="25">
                        <c:v>5.3220000000000001</c:v>
                      </c:pt>
                      <c:pt idx="26">
                        <c:v>5.3220000000000001</c:v>
                      </c:pt>
                      <c:pt idx="27">
                        <c:v>5.3220000000000001</c:v>
                      </c:pt>
                      <c:pt idx="28">
                        <c:v>5.3220000000000001</c:v>
                      </c:pt>
                      <c:pt idx="29">
                        <c:v>5.3220000000000001</c:v>
                      </c:pt>
                      <c:pt idx="30">
                        <c:v>5.3220000000000001</c:v>
                      </c:pt>
                      <c:pt idx="31">
                        <c:v>5.3220000000000001</c:v>
                      </c:pt>
                      <c:pt idx="32">
                        <c:v>5.3220000000000001</c:v>
                      </c:pt>
                      <c:pt idx="33">
                        <c:v>5.3220000000000001</c:v>
                      </c:pt>
                      <c:pt idx="34">
                        <c:v>5.3220000000000001</c:v>
                      </c:pt>
                      <c:pt idx="35">
                        <c:v>5.3220000000000001</c:v>
                      </c:pt>
                      <c:pt idx="36">
                        <c:v>5.3220000000000001</c:v>
                      </c:pt>
                      <c:pt idx="37">
                        <c:v>5.3220000000000001</c:v>
                      </c:pt>
                      <c:pt idx="38">
                        <c:v>5.3220000000000001</c:v>
                      </c:pt>
                      <c:pt idx="39">
                        <c:v>5.3220000000000001</c:v>
                      </c:pt>
                      <c:pt idx="40">
                        <c:v>5.3220000000000001</c:v>
                      </c:pt>
                      <c:pt idx="41">
                        <c:v>5.3220000000000001</c:v>
                      </c:pt>
                      <c:pt idx="42">
                        <c:v>5.3220000000000001</c:v>
                      </c:pt>
                      <c:pt idx="43">
                        <c:v>5.3220000000000001</c:v>
                      </c:pt>
                      <c:pt idx="44">
                        <c:v>5.3220000000000001</c:v>
                      </c:pt>
                      <c:pt idx="45">
                        <c:v>5.3220000000000001</c:v>
                      </c:pt>
                      <c:pt idx="46">
                        <c:v>5.3220000000000001</c:v>
                      </c:pt>
                      <c:pt idx="47">
                        <c:v>5.3220000000000001</c:v>
                      </c:pt>
                      <c:pt idx="48">
                        <c:v>5.3220000000000001</c:v>
                      </c:pt>
                      <c:pt idx="49">
                        <c:v>5.3220000000000001</c:v>
                      </c:pt>
                      <c:pt idx="50">
                        <c:v>5.3220000000000001</c:v>
                      </c:pt>
                      <c:pt idx="51">
                        <c:v>5.3220000000000001</c:v>
                      </c:pt>
                      <c:pt idx="52">
                        <c:v>5.3220000000000001</c:v>
                      </c:pt>
                      <c:pt idx="53">
                        <c:v>5.3220000000000001</c:v>
                      </c:pt>
                      <c:pt idx="54">
                        <c:v>5.3220000000000001</c:v>
                      </c:pt>
                      <c:pt idx="55">
                        <c:v>5.3220000000000001</c:v>
                      </c:pt>
                      <c:pt idx="56">
                        <c:v>5.3220000000000001</c:v>
                      </c:pt>
                      <c:pt idx="57">
                        <c:v>5.3220000000000001</c:v>
                      </c:pt>
                      <c:pt idx="58">
                        <c:v>5.3220000000000001</c:v>
                      </c:pt>
                      <c:pt idx="59">
                        <c:v>5.3220000000000001</c:v>
                      </c:pt>
                      <c:pt idx="60">
                        <c:v>5.3220000000000001</c:v>
                      </c:pt>
                      <c:pt idx="61">
                        <c:v>5.3220000000000001</c:v>
                      </c:pt>
                      <c:pt idx="62">
                        <c:v>5.3220000000000001</c:v>
                      </c:pt>
                      <c:pt idx="63">
                        <c:v>5.3220000000000001</c:v>
                      </c:pt>
                      <c:pt idx="64">
                        <c:v>5.3220000000000001</c:v>
                      </c:pt>
                      <c:pt idx="65">
                        <c:v>5.3220000000000001</c:v>
                      </c:pt>
                      <c:pt idx="66">
                        <c:v>5.3220000000000001</c:v>
                      </c:pt>
                      <c:pt idx="67">
                        <c:v>5.3220000000000001</c:v>
                      </c:pt>
                      <c:pt idx="68">
                        <c:v>5.3220000000000001</c:v>
                      </c:pt>
                      <c:pt idx="69">
                        <c:v>5.3220000000000001</c:v>
                      </c:pt>
                      <c:pt idx="70">
                        <c:v>5.3220000000000001</c:v>
                      </c:pt>
                      <c:pt idx="71">
                        <c:v>5.3220000000000001</c:v>
                      </c:pt>
                      <c:pt idx="72">
                        <c:v>5.3220000000000001</c:v>
                      </c:pt>
                      <c:pt idx="73">
                        <c:v>5.3220000000000001</c:v>
                      </c:pt>
                      <c:pt idx="74">
                        <c:v>5.3220000000000001</c:v>
                      </c:pt>
                      <c:pt idx="75">
                        <c:v>5.3220000000000001</c:v>
                      </c:pt>
                      <c:pt idx="76">
                        <c:v>5.3220000000000001</c:v>
                      </c:pt>
                      <c:pt idx="77">
                        <c:v>5.3220000000000001</c:v>
                      </c:pt>
                      <c:pt idx="78">
                        <c:v>5.3220000000000001</c:v>
                      </c:pt>
                      <c:pt idx="79">
                        <c:v>5.3220000000000001</c:v>
                      </c:pt>
                      <c:pt idx="80">
                        <c:v>5.3220000000000001</c:v>
                      </c:pt>
                      <c:pt idx="81">
                        <c:v>5.3220000000000001</c:v>
                      </c:pt>
                      <c:pt idx="82">
                        <c:v>5.3220000000000001</c:v>
                      </c:pt>
                      <c:pt idx="83">
                        <c:v>5.3220000000000001</c:v>
                      </c:pt>
                      <c:pt idx="84">
                        <c:v>5.3220000000000001</c:v>
                      </c:pt>
                      <c:pt idx="85">
                        <c:v>5.3220000000000001</c:v>
                      </c:pt>
                      <c:pt idx="86">
                        <c:v>5.3220000000000001</c:v>
                      </c:pt>
                      <c:pt idx="87">
                        <c:v>5.3220000000000001</c:v>
                      </c:pt>
                      <c:pt idx="88">
                        <c:v>5.3220000000000001</c:v>
                      </c:pt>
                      <c:pt idx="89">
                        <c:v>5.3220000000000001</c:v>
                      </c:pt>
                      <c:pt idx="90">
                        <c:v>5.3220000000000001</c:v>
                      </c:pt>
                      <c:pt idx="91">
                        <c:v>5.3220000000000001</c:v>
                      </c:pt>
                      <c:pt idx="92">
                        <c:v>5.3220000000000001</c:v>
                      </c:pt>
                      <c:pt idx="93">
                        <c:v>5.3220000000000001</c:v>
                      </c:pt>
                      <c:pt idx="94">
                        <c:v>5.3220000000000001</c:v>
                      </c:pt>
                      <c:pt idx="95">
                        <c:v>5.3220000000000001</c:v>
                      </c:pt>
                      <c:pt idx="96">
                        <c:v>5.3220000000000001</c:v>
                      </c:pt>
                      <c:pt idx="97">
                        <c:v>5.3220000000000001</c:v>
                      </c:pt>
                      <c:pt idx="98">
                        <c:v>5.3220000000000001</c:v>
                      </c:pt>
                      <c:pt idx="99">
                        <c:v>5.3220000000000001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607-45B6-BF6F-753EE9D1E640}"/>
                  </c:ext>
                </c:extLst>
              </c15:ser>
            </c15:filteredLineSeries>
          </c:ext>
        </c:extLst>
      </c:lineChart>
      <c:catAx>
        <c:axId val="601897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5535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0189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71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(Log) Aggregate Capital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443987386474072"/>
          <c:y val="7.7465995265385626E-2"/>
          <c:w val="0.32234774783217263"/>
          <c:h val="4.8653251661314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>
                <a:solidFill>
                  <a:schemeClr val="tx1"/>
                </a:solidFill>
              </a:rPr>
              <a:t>Growth Rates of Capital Per Worker and Aggregate Capital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Capital Per Worker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'Base Solow Model'!$H$3:$H$101</c:f>
              <c:numCache>
                <c:formatCode>General</c:formatCode>
                <c:ptCount val="99"/>
                <c:pt idx="0">
                  <c:v>0.18157064548296176</c:v>
                </c:pt>
                <c:pt idx="1">
                  <c:v>0.16499736453473024</c:v>
                </c:pt>
                <c:pt idx="2">
                  <c:v>0.15199578627745214</c:v>
                </c:pt>
                <c:pt idx="3">
                  <c:v>0.14159021350489942</c:v>
                </c:pt>
                <c:pt idx="4">
                  <c:v>0.13312780230837018</c:v>
                </c:pt>
                <c:pt idx="5">
                  <c:v>0.12615531126602741</c:v>
                </c:pt>
                <c:pt idx="6">
                  <c:v>0.12034826872088811</c:v>
                </c:pt>
                <c:pt idx="7">
                  <c:v>0.11546829135055359</c:v>
                </c:pt>
                <c:pt idx="8">
                  <c:v>0.11133632151786355</c:v>
                </c:pt>
                <c:pt idx="9">
                  <c:v>0.10781526661785712</c:v>
                </c:pt>
                <c:pt idx="10">
                  <c:v>0.10479840215967728</c:v>
                </c:pt>
                <c:pt idx="11">
                  <c:v>0.10220142401370458</c:v>
                </c:pt>
                <c:pt idx="12">
                  <c:v>9.995687714010737E-2</c:v>
                </c:pt>
                <c:pt idx="13">
                  <c:v>9.8010170989083711E-2</c:v>
                </c:pt>
                <c:pt idx="14">
                  <c:v>9.6316677969352504E-2</c:v>
                </c:pt>
                <c:pt idx="15">
                  <c:v>9.4839586031804757E-2</c:v>
                </c:pt>
                <c:pt idx="16">
                  <c:v>9.3548285797822484E-2</c:v>
                </c:pt>
                <c:pt idx="17">
                  <c:v>9.2417142785973905E-2</c:v>
                </c:pt>
                <c:pt idx="18">
                  <c:v>9.1424551205061544E-2</c:v>
                </c:pt>
                <c:pt idx="19">
                  <c:v>9.0552196425171871E-2</c:v>
                </c:pt>
                <c:pt idx="20">
                  <c:v>8.9784474050448981E-2</c:v>
                </c:pt>
                <c:pt idx="21">
                  <c:v>8.9108027879568841E-2</c:v>
                </c:pt>
                <c:pt idx="22">
                  <c:v>8.8511379097814036E-2</c:v>
                </c:pt>
                <c:pt idx="23">
                  <c:v>8.798462618397096E-2</c:v>
                </c:pt>
                <c:pt idx="24">
                  <c:v>8.7519200146801257E-2</c:v>
                </c:pt>
                <c:pt idx="25">
                  <c:v>8.7107663437097305E-2</c:v>
                </c:pt>
                <c:pt idx="26">
                  <c:v>8.6743543624010488E-2</c:v>
                </c:pt>
                <c:pt idx="27">
                  <c:v>8.6421194960608627E-2</c:v>
                </c:pt>
                <c:pt idx="28">
                  <c:v>8.6135682489832277E-2</c:v>
                </c:pt>
                <c:pt idx="29">
                  <c:v>8.5882684496141337E-2</c:v>
                </c:pt>
                <c:pt idx="30">
                  <c:v>8.5658409988106143E-2</c:v>
                </c:pt>
                <c:pt idx="31">
                  <c:v>8.5459528573593069E-2</c:v>
                </c:pt>
                <c:pt idx="32">
                  <c:v>8.5283110612962787E-2</c:v>
                </c:pt>
                <c:pt idx="33">
                  <c:v>8.5126575944165062E-2</c:v>
                </c:pt>
                <c:pt idx="34">
                  <c:v>8.4987649794505238E-2</c:v>
                </c:pt>
                <c:pt idx="35">
                  <c:v>8.4864324747413455E-2</c:v>
                </c:pt>
                <c:pt idx="36">
                  <c:v>8.4754827834351509E-2</c:v>
                </c:pt>
                <c:pt idx="37">
                  <c:v>8.4657591983530622E-2</c:v>
                </c:pt>
                <c:pt idx="38">
                  <c:v>8.4571231187111628E-2</c:v>
                </c:pt>
                <c:pt idx="39">
                  <c:v>8.4494518853984957E-2</c:v>
                </c:pt>
                <c:pt idx="40">
                  <c:v>8.4426368900949456E-2</c:v>
                </c:pt>
                <c:pt idx="41">
                  <c:v>8.4365819205403092E-2</c:v>
                </c:pt>
                <c:pt idx="42">
                  <c:v>8.4312017100489633E-2</c:v>
                </c:pt>
                <c:pt idx="43">
                  <c:v>8.4264206641488926E-2</c:v>
                </c:pt>
                <c:pt idx="44">
                  <c:v>8.4221717412044761E-2</c:v>
                </c:pt>
                <c:pt idx="45">
                  <c:v>8.4183954672017336E-2</c:v>
                </c:pt>
                <c:pt idx="46">
                  <c:v>8.4150390676723141E-2</c:v>
                </c:pt>
                <c:pt idx="47">
                  <c:v>8.4120557020757047E-2</c:v>
                </c:pt>
                <c:pt idx="48">
                  <c:v>8.4094037879526518E-2</c:v>
                </c:pt>
                <c:pt idx="49">
                  <c:v>8.407046403855567E-2</c:v>
                </c:pt>
                <c:pt idx="50">
                  <c:v>8.4049507615002739E-2</c:v>
                </c:pt>
                <c:pt idx="51">
                  <c:v>8.4030877388193481E-2</c:v>
                </c:pt>
                <c:pt idx="52">
                  <c:v>8.401431466658682E-2</c:v>
                </c:pt>
                <c:pt idx="53">
                  <c:v>8.3999589627684834E-2</c:v>
                </c:pt>
                <c:pt idx="54">
                  <c:v>8.3986498075331539E-2</c:v>
                </c:pt>
                <c:pt idx="55">
                  <c:v>8.3974858565629695E-2</c:v>
                </c:pt>
                <c:pt idx="56">
                  <c:v>8.3964509858667213E-2</c:v>
                </c:pt>
                <c:pt idx="57">
                  <c:v>8.3955308658402394E-2</c:v>
                </c:pt>
                <c:pt idx="58">
                  <c:v>8.3947127607538086E-2</c:v>
                </c:pt>
                <c:pt idx="59">
                  <c:v>8.3939853508175233E-2</c:v>
                </c:pt>
                <c:pt idx="60">
                  <c:v>8.3933385742468225E-2</c:v>
                </c:pt>
                <c:pt idx="61">
                  <c:v>8.3927634870501144E-2</c:v>
                </c:pt>
                <c:pt idx="62">
                  <c:v>8.3922521385299653E-2</c:v>
                </c:pt>
                <c:pt idx="63">
                  <c:v>8.3917974607170542E-2</c:v>
                </c:pt>
                <c:pt idx="64">
                  <c:v>8.3913931701646405E-2</c:v>
                </c:pt>
                <c:pt idx="65">
                  <c:v>8.3910336807105246E-2</c:v>
                </c:pt>
                <c:pt idx="66">
                  <c:v>8.3907140259736224E-2</c:v>
                </c:pt>
                <c:pt idx="67">
                  <c:v>8.390429790489673E-2</c:v>
                </c:pt>
                <c:pt idx="68">
                  <c:v>8.3901770485209859E-2</c:v>
                </c:pt>
                <c:pt idx="69">
                  <c:v>8.3899523096777173E-2</c:v>
                </c:pt>
                <c:pt idx="70">
                  <c:v>8.38975247059075E-2</c:v>
                </c:pt>
                <c:pt idx="71">
                  <c:v>8.389574771959829E-2</c:v>
                </c:pt>
                <c:pt idx="72">
                  <c:v>8.38941676037539E-2</c:v>
                </c:pt>
                <c:pt idx="73">
                  <c:v>8.3892762543847255E-2</c:v>
                </c:pt>
                <c:pt idx="74">
                  <c:v>8.3891513143266039E-2</c:v>
                </c:pt>
                <c:pt idx="75">
                  <c:v>8.3890402155158306E-2</c:v>
                </c:pt>
                <c:pt idx="76">
                  <c:v>8.3889414244051608E-2</c:v>
                </c:pt>
                <c:pt idx="77">
                  <c:v>8.3888535773938955E-2</c:v>
                </c:pt>
                <c:pt idx="78">
                  <c:v>8.3887754619848209E-2</c:v>
                </c:pt>
                <c:pt idx="79">
                  <c:v>8.3887060000375158E-2</c:v>
                </c:pt>
                <c:pt idx="80">
                  <c:v>8.3886442328722666E-2</c:v>
                </c:pt>
                <c:pt idx="81">
                  <c:v>8.3885893080319462E-2</c:v>
                </c:pt>
                <c:pt idx="82">
                  <c:v>8.3885404675090314E-2</c:v>
                </c:pt>
                <c:pt idx="83">
                  <c:v>8.3884970372780643E-2</c:v>
                </c:pt>
                <c:pt idx="84">
                  <c:v>8.3884584179898525E-2</c:v>
                </c:pt>
                <c:pt idx="85">
                  <c:v>8.3884240766961327E-2</c:v>
                </c:pt>
                <c:pt idx="86">
                  <c:v>8.3883935394919007E-2</c:v>
                </c:pt>
                <c:pt idx="87">
                  <c:v>8.3883663849739776E-2</c:v>
                </c:pt>
                <c:pt idx="88">
                  <c:v>8.3883422384230855E-2</c:v>
                </c:pt>
                <c:pt idx="89">
                  <c:v>8.3883207666314519E-2</c:v>
                </c:pt>
                <c:pt idx="90">
                  <c:v>8.3883016733052429E-2</c:v>
                </c:pt>
                <c:pt idx="91">
                  <c:v>8.3882846949723699E-2</c:v>
                </c:pt>
                <c:pt idx="92">
                  <c:v>8.3882695973484189E-2</c:v>
                </c:pt>
                <c:pt idx="93">
                  <c:v>8.3882561721019044E-2</c:v>
                </c:pt>
                <c:pt idx="94">
                  <c:v>8.3882442339797691E-2</c:v>
                </c:pt>
                <c:pt idx="95">
                  <c:v>8.3882336182499628E-2</c:v>
                </c:pt>
                <c:pt idx="96">
                  <c:v>8.3882241784289491E-2</c:v>
                </c:pt>
                <c:pt idx="97">
                  <c:v>8.3882157842595007E-2</c:v>
                </c:pt>
                <c:pt idx="98">
                  <c:v>8.3882083199135593E-2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357-BD3F-8E3FB6B46298}"/>
            </c:ext>
          </c:extLst>
        </c:ser>
        <c:ser>
          <c:idx val="2"/>
          <c:order val="2"/>
          <c:tx>
            <c:v>Aggregate Capital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'Base Solow Model'!$M$3:$M$101</c:f>
              <c:numCache>
                <c:formatCode>General</c:formatCode>
                <c:ptCount val="99"/>
                <c:pt idx="0">
                  <c:v>0.23036080965239325</c:v>
                </c:pt>
                <c:pt idx="1">
                  <c:v>0.21378752870416307</c:v>
                </c:pt>
                <c:pt idx="2">
                  <c:v>0.20078595044688363</c:v>
                </c:pt>
                <c:pt idx="3">
                  <c:v>0.19038037767433202</c:v>
                </c:pt>
                <c:pt idx="4">
                  <c:v>0.18191796647780123</c:v>
                </c:pt>
                <c:pt idx="5">
                  <c:v>0.17494547543546091</c:v>
                </c:pt>
                <c:pt idx="6">
                  <c:v>0.16913843289031938</c:v>
                </c:pt>
                <c:pt idx="7">
                  <c:v>0.16425845551998641</c:v>
                </c:pt>
                <c:pt idx="8">
                  <c:v>0.16012648568729482</c:v>
                </c:pt>
                <c:pt idx="9">
                  <c:v>0.15660543078728928</c:v>
                </c:pt>
                <c:pt idx="10">
                  <c:v>0.153588566329109</c:v>
                </c:pt>
                <c:pt idx="11">
                  <c:v>0.15099158818313718</c:v>
                </c:pt>
                <c:pt idx="12">
                  <c:v>0.14874704130953909</c:v>
                </c:pt>
                <c:pt idx="13">
                  <c:v>0.14680033515851676</c:v>
                </c:pt>
                <c:pt idx="14">
                  <c:v>0.14510684213878378</c:v>
                </c:pt>
                <c:pt idx="15">
                  <c:v>0.14362975020123692</c:v>
                </c:pt>
                <c:pt idx="16">
                  <c:v>0.14233844996725331</c:v>
                </c:pt>
                <c:pt idx="17">
                  <c:v>0.14120730695540651</c:v>
                </c:pt>
                <c:pt idx="18">
                  <c:v>0.14021471537449415</c:v>
                </c:pt>
                <c:pt idx="19">
                  <c:v>0.13934236059460403</c:v>
                </c:pt>
                <c:pt idx="20">
                  <c:v>0.1385746382198807</c:v>
                </c:pt>
                <c:pt idx="21">
                  <c:v>0.13789819204900056</c:v>
                </c:pt>
                <c:pt idx="22">
                  <c:v>0.13730154326724708</c:v>
                </c:pt>
                <c:pt idx="23">
                  <c:v>0.13677479035340312</c:v>
                </c:pt>
                <c:pt idx="24">
                  <c:v>0.13630936431623297</c:v>
                </c:pt>
                <c:pt idx="25">
                  <c:v>0.13589782760652902</c:v>
                </c:pt>
                <c:pt idx="26">
                  <c:v>0.1355337077934422</c:v>
                </c:pt>
                <c:pt idx="27">
                  <c:v>0.13521135913004123</c:v>
                </c:pt>
                <c:pt idx="28">
                  <c:v>0.13492584665926444</c:v>
                </c:pt>
                <c:pt idx="29">
                  <c:v>0.1346728486655735</c:v>
                </c:pt>
                <c:pt idx="30">
                  <c:v>0.13444857415753653</c:v>
                </c:pt>
                <c:pt idx="31">
                  <c:v>0.13424969274302612</c:v>
                </c:pt>
                <c:pt idx="32">
                  <c:v>0.13407327478239495</c:v>
                </c:pt>
                <c:pt idx="33">
                  <c:v>0.13391674011359633</c:v>
                </c:pt>
                <c:pt idx="34">
                  <c:v>0.13377781396393829</c:v>
                </c:pt>
                <c:pt idx="35">
                  <c:v>0.13365448891684473</c:v>
                </c:pt>
                <c:pt idx="36">
                  <c:v>0.13354499200378456</c:v>
                </c:pt>
                <c:pt idx="37">
                  <c:v>0.13344775615296278</c:v>
                </c:pt>
                <c:pt idx="38">
                  <c:v>0.1333613953565429</c:v>
                </c:pt>
                <c:pt idx="39">
                  <c:v>0.13328468302341712</c:v>
                </c:pt>
                <c:pt idx="40">
                  <c:v>0.13321653307038162</c:v>
                </c:pt>
                <c:pt idx="41">
                  <c:v>0.13315598337483436</c:v>
                </c:pt>
                <c:pt idx="42">
                  <c:v>0.13310218126992091</c:v>
                </c:pt>
                <c:pt idx="43">
                  <c:v>0.13305437081092286</c:v>
                </c:pt>
                <c:pt idx="44">
                  <c:v>0.13301188158147603</c:v>
                </c:pt>
                <c:pt idx="45">
                  <c:v>0.1329741188414495</c:v>
                </c:pt>
                <c:pt idx="46">
                  <c:v>0.13294055484615619</c:v>
                </c:pt>
                <c:pt idx="47">
                  <c:v>0.13291072119018921</c:v>
                </c:pt>
                <c:pt idx="48">
                  <c:v>0.13288420204895779</c:v>
                </c:pt>
                <c:pt idx="49">
                  <c:v>0.13286062820798783</c:v>
                </c:pt>
                <c:pt idx="50">
                  <c:v>0.13283967178443312</c:v>
                </c:pt>
                <c:pt idx="51">
                  <c:v>0.13282104155762653</c:v>
                </c:pt>
                <c:pt idx="52">
                  <c:v>0.13280447883601809</c:v>
                </c:pt>
                <c:pt idx="53">
                  <c:v>0.13278975379711788</c:v>
                </c:pt>
                <c:pt idx="54">
                  <c:v>0.1327766622447637</c:v>
                </c:pt>
                <c:pt idx="55">
                  <c:v>0.13276502273506097</c:v>
                </c:pt>
                <c:pt idx="56">
                  <c:v>0.13275467402809937</c:v>
                </c:pt>
                <c:pt idx="57">
                  <c:v>0.13274547282783544</c:v>
                </c:pt>
                <c:pt idx="58">
                  <c:v>0.13273729177696936</c:v>
                </c:pt>
                <c:pt idx="59">
                  <c:v>0.13273001767760917</c:v>
                </c:pt>
                <c:pt idx="60">
                  <c:v>0.13272354991189772</c:v>
                </c:pt>
                <c:pt idx="61">
                  <c:v>0.13271779903993419</c:v>
                </c:pt>
                <c:pt idx="62">
                  <c:v>0.1327126855547327</c:v>
                </c:pt>
                <c:pt idx="63">
                  <c:v>0.13270813877660004</c:v>
                </c:pt>
                <c:pt idx="64">
                  <c:v>0.13270409587108034</c:v>
                </c:pt>
                <c:pt idx="65">
                  <c:v>0.13270050097653652</c:v>
                </c:pt>
                <c:pt idx="66">
                  <c:v>0.13269730442916838</c:v>
                </c:pt>
                <c:pt idx="67">
                  <c:v>0.13269446207432978</c:v>
                </c:pt>
                <c:pt idx="68">
                  <c:v>0.13269193465464113</c:v>
                </c:pt>
                <c:pt idx="69">
                  <c:v>0.13268968726620756</c:v>
                </c:pt>
                <c:pt idx="70">
                  <c:v>0.13268768887534321</c:v>
                </c:pt>
                <c:pt idx="71">
                  <c:v>0.1326859118890269</c:v>
                </c:pt>
                <c:pt idx="72">
                  <c:v>0.13268433177318784</c:v>
                </c:pt>
                <c:pt idx="73">
                  <c:v>0.13268292671327941</c:v>
                </c:pt>
                <c:pt idx="74">
                  <c:v>0.13268167731269642</c:v>
                </c:pt>
                <c:pt idx="75">
                  <c:v>0.13268056632459135</c:v>
                </c:pt>
                <c:pt idx="76">
                  <c:v>0.13267957841348377</c:v>
                </c:pt>
                <c:pt idx="77">
                  <c:v>0.13267869994336934</c:v>
                </c:pt>
                <c:pt idx="78">
                  <c:v>0.13267791878928392</c:v>
                </c:pt>
                <c:pt idx="79">
                  <c:v>0.13267722416980376</c:v>
                </c:pt>
                <c:pt idx="80">
                  <c:v>0.13267660649815483</c:v>
                </c:pt>
                <c:pt idx="81">
                  <c:v>0.1326760572497534</c:v>
                </c:pt>
                <c:pt idx="82">
                  <c:v>0.13267556884452247</c:v>
                </c:pt>
                <c:pt idx="83">
                  <c:v>0.13267513454221103</c:v>
                </c:pt>
                <c:pt idx="84">
                  <c:v>0.13267474834933068</c:v>
                </c:pt>
                <c:pt idx="85">
                  <c:v>0.13267440493639526</c:v>
                </c:pt>
                <c:pt idx="86">
                  <c:v>0.13267409956435117</c:v>
                </c:pt>
                <c:pt idx="87">
                  <c:v>0.13267382801917194</c:v>
                </c:pt>
                <c:pt idx="88">
                  <c:v>0.13267358655366124</c:v>
                </c:pt>
                <c:pt idx="89">
                  <c:v>0.13267337183574668</c:v>
                </c:pt>
                <c:pt idx="90">
                  <c:v>0.13267318090248637</c:v>
                </c:pt>
                <c:pt idx="91">
                  <c:v>0.13267301111915586</c:v>
                </c:pt>
                <c:pt idx="92">
                  <c:v>0.13267286014291457</c:v>
                </c:pt>
                <c:pt idx="93">
                  <c:v>0.1326727258904512</c:v>
                </c:pt>
                <c:pt idx="94">
                  <c:v>0.13267260650922807</c:v>
                </c:pt>
                <c:pt idx="95">
                  <c:v>0.13267250035193356</c:v>
                </c:pt>
                <c:pt idx="96">
                  <c:v>0.13267240595371987</c:v>
                </c:pt>
                <c:pt idx="97">
                  <c:v>0.13267232201202717</c:v>
                </c:pt>
                <c:pt idx="98">
                  <c:v>0.13267224736856775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AF-4357-BD3F-8E3FB6B46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897935"/>
        <c:axId val="60189553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Steady State</c:v>
                </c:tx>
                <c:spPr>
                  <a:ln w="28575" cap="rnd">
                    <a:solidFill>
                      <a:schemeClr val="accent2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'Base Solow Model'!$P$2:$P$101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5.3220000000000001</c:v>
                      </c:pt>
                      <c:pt idx="1">
                        <c:v>5.3220000000000001</c:v>
                      </c:pt>
                      <c:pt idx="2">
                        <c:v>5.3220000000000001</c:v>
                      </c:pt>
                      <c:pt idx="3">
                        <c:v>5.3220000000000001</c:v>
                      </c:pt>
                      <c:pt idx="4">
                        <c:v>5.3220000000000001</c:v>
                      </c:pt>
                      <c:pt idx="5">
                        <c:v>5.3220000000000001</c:v>
                      </c:pt>
                      <c:pt idx="6">
                        <c:v>5.3220000000000001</c:v>
                      </c:pt>
                      <c:pt idx="7">
                        <c:v>5.3220000000000001</c:v>
                      </c:pt>
                      <c:pt idx="8">
                        <c:v>5.3220000000000001</c:v>
                      </c:pt>
                      <c:pt idx="9">
                        <c:v>5.3220000000000001</c:v>
                      </c:pt>
                      <c:pt idx="10">
                        <c:v>5.3220000000000001</c:v>
                      </c:pt>
                      <c:pt idx="11">
                        <c:v>5.3220000000000001</c:v>
                      </c:pt>
                      <c:pt idx="12">
                        <c:v>5.3220000000000001</c:v>
                      </c:pt>
                      <c:pt idx="13">
                        <c:v>5.3220000000000001</c:v>
                      </c:pt>
                      <c:pt idx="14">
                        <c:v>5.3220000000000001</c:v>
                      </c:pt>
                      <c:pt idx="15">
                        <c:v>5.3220000000000001</c:v>
                      </c:pt>
                      <c:pt idx="16">
                        <c:v>5.3220000000000001</c:v>
                      </c:pt>
                      <c:pt idx="17">
                        <c:v>5.3220000000000001</c:v>
                      </c:pt>
                      <c:pt idx="18">
                        <c:v>5.3220000000000001</c:v>
                      </c:pt>
                      <c:pt idx="19">
                        <c:v>5.3220000000000001</c:v>
                      </c:pt>
                      <c:pt idx="20">
                        <c:v>5.3220000000000001</c:v>
                      </c:pt>
                      <c:pt idx="21">
                        <c:v>5.3220000000000001</c:v>
                      </c:pt>
                      <c:pt idx="22">
                        <c:v>5.3220000000000001</c:v>
                      </c:pt>
                      <c:pt idx="23">
                        <c:v>5.3220000000000001</c:v>
                      </c:pt>
                      <c:pt idx="24">
                        <c:v>5.3220000000000001</c:v>
                      </c:pt>
                      <c:pt idx="25">
                        <c:v>5.3220000000000001</c:v>
                      </c:pt>
                      <c:pt idx="26">
                        <c:v>5.3220000000000001</c:v>
                      </c:pt>
                      <c:pt idx="27">
                        <c:v>5.3220000000000001</c:v>
                      </c:pt>
                      <c:pt idx="28">
                        <c:v>5.3220000000000001</c:v>
                      </c:pt>
                      <c:pt idx="29">
                        <c:v>5.3220000000000001</c:v>
                      </c:pt>
                      <c:pt idx="30">
                        <c:v>5.3220000000000001</c:v>
                      </c:pt>
                      <c:pt idx="31">
                        <c:v>5.3220000000000001</c:v>
                      </c:pt>
                      <c:pt idx="32">
                        <c:v>5.3220000000000001</c:v>
                      </c:pt>
                      <c:pt idx="33">
                        <c:v>5.3220000000000001</c:v>
                      </c:pt>
                      <c:pt idx="34">
                        <c:v>5.3220000000000001</c:v>
                      </c:pt>
                      <c:pt idx="35">
                        <c:v>5.3220000000000001</c:v>
                      </c:pt>
                      <c:pt idx="36">
                        <c:v>5.3220000000000001</c:v>
                      </c:pt>
                      <c:pt idx="37">
                        <c:v>5.3220000000000001</c:v>
                      </c:pt>
                      <c:pt idx="38">
                        <c:v>5.3220000000000001</c:v>
                      </c:pt>
                      <c:pt idx="39">
                        <c:v>5.3220000000000001</c:v>
                      </c:pt>
                      <c:pt idx="40">
                        <c:v>5.3220000000000001</c:v>
                      </c:pt>
                      <c:pt idx="41">
                        <c:v>5.3220000000000001</c:v>
                      </c:pt>
                      <c:pt idx="42">
                        <c:v>5.3220000000000001</c:v>
                      </c:pt>
                      <c:pt idx="43">
                        <c:v>5.3220000000000001</c:v>
                      </c:pt>
                      <c:pt idx="44">
                        <c:v>5.3220000000000001</c:v>
                      </c:pt>
                      <c:pt idx="45">
                        <c:v>5.3220000000000001</c:v>
                      </c:pt>
                      <c:pt idx="46">
                        <c:v>5.3220000000000001</c:v>
                      </c:pt>
                      <c:pt idx="47">
                        <c:v>5.3220000000000001</c:v>
                      </c:pt>
                      <c:pt idx="48">
                        <c:v>5.3220000000000001</c:v>
                      </c:pt>
                      <c:pt idx="49">
                        <c:v>5.3220000000000001</c:v>
                      </c:pt>
                      <c:pt idx="50">
                        <c:v>5.3220000000000001</c:v>
                      </c:pt>
                      <c:pt idx="51">
                        <c:v>5.3220000000000001</c:v>
                      </c:pt>
                      <c:pt idx="52">
                        <c:v>5.3220000000000001</c:v>
                      </c:pt>
                      <c:pt idx="53">
                        <c:v>5.3220000000000001</c:v>
                      </c:pt>
                      <c:pt idx="54">
                        <c:v>5.3220000000000001</c:v>
                      </c:pt>
                      <c:pt idx="55">
                        <c:v>5.3220000000000001</c:v>
                      </c:pt>
                      <c:pt idx="56">
                        <c:v>5.3220000000000001</c:v>
                      </c:pt>
                      <c:pt idx="57">
                        <c:v>5.3220000000000001</c:v>
                      </c:pt>
                      <c:pt idx="58">
                        <c:v>5.3220000000000001</c:v>
                      </c:pt>
                      <c:pt idx="59">
                        <c:v>5.3220000000000001</c:v>
                      </c:pt>
                      <c:pt idx="60">
                        <c:v>5.3220000000000001</c:v>
                      </c:pt>
                      <c:pt idx="61">
                        <c:v>5.3220000000000001</c:v>
                      </c:pt>
                      <c:pt idx="62">
                        <c:v>5.3220000000000001</c:v>
                      </c:pt>
                      <c:pt idx="63">
                        <c:v>5.3220000000000001</c:v>
                      </c:pt>
                      <c:pt idx="64">
                        <c:v>5.3220000000000001</c:v>
                      </c:pt>
                      <c:pt idx="65">
                        <c:v>5.3220000000000001</c:v>
                      </c:pt>
                      <c:pt idx="66">
                        <c:v>5.3220000000000001</c:v>
                      </c:pt>
                      <c:pt idx="67">
                        <c:v>5.3220000000000001</c:v>
                      </c:pt>
                      <c:pt idx="68">
                        <c:v>5.3220000000000001</c:v>
                      </c:pt>
                      <c:pt idx="69">
                        <c:v>5.3220000000000001</c:v>
                      </c:pt>
                      <c:pt idx="70">
                        <c:v>5.3220000000000001</c:v>
                      </c:pt>
                      <c:pt idx="71">
                        <c:v>5.3220000000000001</c:v>
                      </c:pt>
                      <c:pt idx="72">
                        <c:v>5.3220000000000001</c:v>
                      </c:pt>
                      <c:pt idx="73">
                        <c:v>5.3220000000000001</c:v>
                      </c:pt>
                      <c:pt idx="74">
                        <c:v>5.3220000000000001</c:v>
                      </c:pt>
                      <c:pt idx="75">
                        <c:v>5.3220000000000001</c:v>
                      </c:pt>
                      <c:pt idx="76">
                        <c:v>5.3220000000000001</c:v>
                      </c:pt>
                      <c:pt idx="77">
                        <c:v>5.3220000000000001</c:v>
                      </c:pt>
                      <c:pt idx="78">
                        <c:v>5.3220000000000001</c:v>
                      </c:pt>
                      <c:pt idx="79">
                        <c:v>5.3220000000000001</c:v>
                      </c:pt>
                      <c:pt idx="80">
                        <c:v>5.3220000000000001</c:v>
                      </c:pt>
                      <c:pt idx="81">
                        <c:v>5.3220000000000001</c:v>
                      </c:pt>
                      <c:pt idx="82">
                        <c:v>5.3220000000000001</c:v>
                      </c:pt>
                      <c:pt idx="83">
                        <c:v>5.3220000000000001</c:v>
                      </c:pt>
                      <c:pt idx="84">
                        <c:v>5.3220000000000001</c:v>
                      </c:pt>
                      <c:pt idx="85">
                        <c:v>5.3220000000000001</c:v>
                      </c:pt>
                      <c:pt idx="86">
                        <c:v>5.3220000000000001</c:v>
                      </c:pt>
                      <c:pt idx="87">
                        <c:v>5.3220000000000001</c:v>
                      </c:pt>
                      <c:pt idx="88">
                        <c:v>5.3220000000000001</c:v>
                      </c:pt>
                      <c:pt idx="89">
                        <c:v>5.3220000000000001</c:v>
                      </c:pt>
                      <c:pt idx="90">
                        <c:v>5.3220000000000001</c:v>
                      </c:pt>
                      <c:pt idx="91">
                        <c:v>5.3220000000000001</c:v>
                      </c:pt>
                      <c:pt idx="92">
                        <c:v>5.3220000000000001</c:v>
                      </c:pt>
                      <c:pt idx="93">
                        <c:v>5.3220000000000001</c:v>
                      </c:pt>
                      <c:pt idx="94">
                        <c:v>5.3220000000000001</c:v>
                      </c:pt>
                      <c:pt idx="95">
                        <c:v>5.3220000000000001</c:v>
                      </c:pt>
                      <c:pt idx="96">
                        <c:v>5.3220000000000001</c:v>
                      </c:pt>
                      <c:pt idx="97">
                        <c:v>5.3220000000000001</c:v>
                      </c:pt>
                      <c:pt idx="98">
                        <c:v>5.3220000000000001</c:v>
                      </c:pt>
                      <c:pt idx="99">
                        <c:v>5.3220000000000001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47AF-4357-BD3F-8E3FB6B46298}"/>
                  </c:ext>
                </c:extLst>
              </c15:ser>
            </c15:filteredLineSeries>
          </c:ext>
        </c:extLst>
      </c:lineChart>
      <c:catAx>
        <c:axId val="601897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5535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0189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70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(Approx.) Growth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774185950154906"/>
          <c:y val="7.5449441422524716E-2"/>
          <c:w val="0.46498774900183976"/>
          <c:h val="4.8653251661314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>
                <a:solidFill>
                  <a:schemeClr val="tx1"/>
                </a:solidFill>
              </a:rPr>
              <a:t>Capital Per Effective Worker From Savings Rate 0.6 to 0.2</a:t>
            </a:r>
          </a:p>
        </c:rich>
      </c:tx>
      <c:layout>
        <c:manualLayout>
          <c:xMode val="edge"/>
          <c:yMode val="edge"/>
          <c:x val="0.15810988678518911"/>
          <c:y val="3.2264861485774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085252510553778E-2"/>
          <c:y val="0.18604106497542899"/>
          <c:w val="0.90786786582120604"/>
          <c:h val="0.71219029027736824"/>
        </c:manualLayout>
      </c:layout>
      <c:lineChart>
        <c:grouping val="standard"/>
        <c:varyColors val="0"/>
        <c:ser>
          <c:idx val="0"/>
          <c:order val="0"/>
          <c:tx>
            <c:v>Capital Per Effective Worker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'Savings Shock Down'!$A$52:$A$202</c:f>
              <c:numCache>
                <c:formatCode>General</c:formatCode>
                <c:ptCount val="15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  <c:pt idx="61">
                  <c:v>111</c:v>
                </c:pt>
                <c:pt idx="62">
                  <c:v>112</c:v>
                </c:pt>
                <c:pt idx="63">
                  <c:v>113</c:v>
                </c:pt>
                <c:pt idx="64">
                  <c:v>114</c:v>
                </c:pt>
                <c:pt idx="65">
                  <c:v>115</c:v>
                </c:pt>
                <c:pt idx="66">
                  <c:v>116</c:v>
                </c:pt>
                <c:pt idx="67">
                  <c:v>117</c:v>
                </c:pt>
                <c:pt idx="68">
                  <c:v>118</c:v>
                </c:pt>
                <c:pt idx="69">
                  <c:v>119</c:v>
                </c:pt>
                <c:pt idx="70">
                  <c:v>120</c:v>
                </c:pt>
                <c:pt idx="71">
                  <c:v>121</c:v>
                </c:pt>
                <c:pt idx="72">
                  <c:v>122</c:v>
                </c:pt>
                <c:pt idx="73">
                  <c:v>123</c:v>
                </c:pt>
                <c:pt idx="74">
                  <c:v>124</c:v>
                </c:pt>
                <c:pt idx="75">
                  <c:v>125</c:v>
                </c:pt>
                <c:pt idx="76">
                  <c:v>126</c:v>
                </c:pt>
                <c:pt idx="77">
                  <c:v>127</c:v>
                </c:pt>
                <c:pt idx="78">
                  <c:v>128</c:v>
                </c:pt>
                <c:pt idx="79">
                  <c:v>129</c:v>
                </c:pt>
                <c:pt idx="80">
                  <c:v>130</c:v>
                </c:pt>
                <c:pt idx="81">
                  <c:v>131</c:v>
                </c:pt>
                <c:pt idx="82">
                  <c:v>132</c:v>
                </c:pt>
                <c:pt idx="83">
                  <c:v>133</c:v>
                </c:pt>
                <c:pt idx="84">
                  <c:v>134</c:v>
                </c:pt>
                <c:pt idx="85">
                  <c:v>135</c:v>
                </c:pt>
                <c:pt idx="86">
                  <c:v>136</c:v>
                </c:pt>
                <c:pt idx="87">
                  <c:v>137</c:v>
                </c:pt>
                <c:pt idx="88">
                  <c:v>138</c:v>
                </c:pt>
                <c:pt idx="89">
                  <c:v>139</c:v>
                </c:pt>
                <c:pt idx="90">
                  <c:v>140</c:v>
                </c:pt>
                <c:pt idx="91">
                  <c:v>141</c:v>
                </c:pt>
                <c:pt idx="92">
                  <c:v>142</c:v>
                </c:pt>
                <c:pt idx="93">
                  <c:v>143</c:v>
                </c:pt>
                <c:pt idx="94">
                  <c:v>144</c:v>
                </c:pt>
                <c:pt idx="95">
                  <c:v>145</c:v>
                </c:pt>
                <c:pt idx="96">
                  <c:v>146</c:v>
                </c:pt>
                <c:pt idx="97">
                  <c:v>147</c:v>
                </c:pt>
                <c:pt idx="98">
                  <c:v>148</c:v>
                </c:pt>
                <c:pt idx="99">
                  <c:v>149</c:v>
                </c:pt>
                <c:pt idx="100">
                  <c:v>150</c:v>
                </c:pt>
                <c:pt idx="101">
                  <c:v>151</c:v>
                </c:pt>
                <c:pt idx="102">
                  <c:v>152</c:v>
                </c:pt>
                <c:pt idx="103">
                  <c:v>153</c:v>
                </c:pt>
                <c:pt idx="104">
                  <c:v>154</c:v>
                </c:pt>
                <c:pt idx="105">
                  <c:v>155</c:v>
                </c:pt>
                <c:pt idx="106">
                  <c:v>156</c:v>
                </c:pt>
                <c:pt idx="107">
                  <c:v>157</c:v>
                </c:pt>
                <c:pt idx="108">
                  <c:v>158</c:v>
                </c:pt>
                <c:pt idx="109">
                  <c:v>159</c:v>
                </c:pt>
                <c:pt idx="110">
                  <c:v>160</c:v>
                </c:pt>
                <c:pt idx="111">
                  <c:v>161</c:v>
                </c:pt>
                <c:pt idx="112">
                  <c:v>162</c:v>
                </c:pt>
                <c:pt idx="113">
                  <c:v>163</c:v>
                </c:pt>
                <c:pt idx="114">
                  <c:v>164</c:v>
                </c:pt>
                <c:pt idx="115">
                  <c:v>165</c:v>
                </c:pt>
                <c:pt idx="116">
                  <c:v>166</c:v>
                </c:pt>
                <c:pt idx="117">
                  <c:v>167</c:v>
                </c:pt>
                <c:pt idx="118">
                  <c:v>168</c:v>
                </c:pt>
                <c:pt idx="119">
                  <c:v>169</c:v>
                </c:pt>
                <c:pt idx="120">
                  <c:v>170</c:v>
                </c:pt>
                <c:pt idx="121">
                  <c:v>171</c:v>
                </c:pt>
                <c:pt idx="122">
                  <c:v>172</c:v>
                </c:pt>
                <c:pt idx="123">
                  <c:v>173</c:v>
                </c:pt>
                <c:pt idx="124">
                  <c:v>174</c:v>
                </c:pt>
                <c:pt idx="125">
                  <c:v>175</c:v>
                </c:pt>
                <c:pt idx="126">
                  <c:v>176</c:v>
                </c:pt>
                <c:pt idx="127">
                  <c:v>177</c:v>
                </c:pt>
                <c:pt idx="128">
                  <c:v>178</c:v>
                </c:pt>
                <c:pt idx="129">
                  <c:v>179</c:v>
                </c:pt>
                <c:pt idx="130">
                  <c:v>180</c:v>
                </c:pt>
                <c:pt idx="131">
                  <c:v>181</c:v>
                </c:pt>
                <c:pt idx="132">
                  <c:v>182</c:v>
                </c:pt>
                <c:pt idx="133">
                  <c:v>183</c:v>
                </c:pt>
                <c:pt idx="134">
                  <c:v>184</c:v>
                </c:pt>
                <c:pt idx="135">
                  <c:v>185</c:v>
                </c:pt>
                <c:pt idx="136">
                  <c:v>186</c:v>
                </c:pt>
                <c:pt idx="137">
                  <c:v>187</c:v>
                </c:pt>
                <c:pt idx="138">
                  <c:v>188</c:v>
                </c:pt>
                <c:pt idx="139">
                  <c:v>189</c:v>
                </c:pt>
                <c:pt idx="140">
                  <c:v>190</c:v>
                </c:pt>
                <c:pt idx="141">
                  <c:v>191</c:v>
                </c:pt>
                <c:pt idx="142">
                  <c:v>192</c:v>
                </c:pt>
                <c:pt idx="143">
                  <c:v>193</c:v>
                </c:pt>
                <c:pt idx="144">
                  <c:v>194</c:v>
                </c:pt>
                <c:pt idx="145">
                  <c:v>195</c:v>
                </c:pt>
                <c:pt idx="146">
                  <c:v>196</c:v>
                </c:pt>
                <c:pt idx="147">
                  <c:v>197</c:v>
                </c:pt>
                <c:pt idx="148">
                  <c:v>198</c:v>
                </c:pt>
                <c:pt idx="149">
                  <c:v>199</c:v>
                </c:pt>
                <c:pt idx="150">
                  <c:v>200</c:v>
                </c:pt>
              </c:numCache>
            </c:numRef>
          </c:cat>
          <c:val>
            <c:numRef>
              <c:f>'Savings Shock Down'!$D$51:$D$201</c:f>
              <c:numCache>
                <c:formatCode>General</c:formatCode>
                <c:ptCount val="151"/>
                <c:pt idx="0">
                  <c:v>5.3130984559405956</c:v>
                </c:pt>
                <c:pt idx="1">
                  <c:v>5.3141026204747277</c:v>
                </c:pt>
                <c:pt idx="2">
                  <c:v>5.3149955903279844</c:v>
                </c:pt>
                <c:pt idx="3">
                  <c:v>5.3157896749440541</c:v>
                </c:pt>
                <c:pt idx="4">
                  <c:v>5.3164958218305438</c:v>
                </c:pt>
                <c:pt idx="5">
                  <c:v>5.3171237670904734</c:v>
                </c:pt>
                <c:pt idx="6">
                  <c:v>5.3176821693484486</c:v>
                </c:pt>
                <c:pt idx="7">
                  <c:v>5.3181787288964477</c:v>
                </c:pt>
                <c:pt idx="8">
                  <c:v>5.3186202936849902</c:v>
                </c:pt>
                <c:pt idx="9">
                  <c:v>5.3190129536078015</c:v>
                </c:pt>
                <c:pt idx="10">
                  <c:v>5.3193621243695546</c:v>
                </c:pt>
                <c:pt idx="11">
                  <c:v>5.3196726220849282</c:v>
                </c:pt>
                <c:pt idx="12">
                  <c:v>5.3199487296312036</c:v>
                </c:pt>
                <c:pt idx="13">
                  <c:v>5.3201942556643411</c:v>
                </c:pt>
                <c:pt idx="14">
                  <c:v>5.3204125871083985</c:v>
                </c:pt>
                <c:pt idx="15">
                  <c:v>5.3206067358390561</c:v>
                </c:pt>
                <c:pt idx="16">
                  <c:v>5.3207793802026169</c:v>
                </c:pt>
                <c:pt idx="17">
                  <c:v>5.3209329019411635</c:v>
                </c:pt>
                <c:pt idx="18">
                  <c:v>5.3210694190316703</c:v>
                </c:pt>
                <c:pt idx="19">
                  <c:v>5.3211908148907829</c:v>
                </c:pt>
                <c:pt idx="20">
                  <c:v>5.3212987643471905</c:v>
                </c:pt>
                <c:pt idx="21">
                  <c:v>5.3213947567390756</c:v>
                </c:pt>
                <c:pt idx="22">
                  <c:v>5.3214801164546959</c:v>
                </c:pt>
                <c:pt idx="23">
                  <c:v>5.3215560211989583</c:v>
                </c:pt>
                <c:pt idx="24">
                  <c:v>5.3216235182376312</c:v>
                </c:pt>
                <c:pt idx="25">
                  <c:v>5.3216835388429908</c:v>
                </c:pt>
                <c:pt idx="26">
                  <c:v>5.3217369111399551</c:v>
                </c:pt>
                <c:pt idx="27">
                  <c:v>5.3217843715297661</c:v>
                </c:pt>
                <c:pt idx="28">
                  <c:v>5.3218265748486697</c:v>
                </c:pt>
                <c:pt idx="29">
                  <c:v>5.3218641034016319</c:v>
                </c:pt>
                <c:pt idx="30">
                  <c:v>5.321897474995648</c:v>
                </c:pt>
                <c:pt idx="31">
                  <c:v>5.3219271500833996</c:v>
                </c:pt>
                <c:pt idx="32">
                  <c:v>5.3219535381157685</c:v>
                </c:pt>
                <c:pt idx="33">
                  <c:v>5.3219770031908098</c:v>
                </c:pt>
                <c:pt idx="34">
                  <c:v>5.3219978690770846</c:v>
                </c:pt>
                <c:pt idx="35">
                  <c:v>5.3220164236806431</c:v>
                </c:pt>
                <c:pt idx="36">
                  <c:v>5.3220329230172592</c:v>
                </c:pt>
                <c:pt idx="37">
                  <c:v>5.3220475947447135</c:v>
                </c:pt>
                <c:pt idx="38">
                  <c:v>5.3220606413038452</c:v>
                </c:pt>
                <c:pt idx="39">
                  <c:v>5.3220722427117</c:v>
                </c:pt>
                <c:pt idx="40">
                  <c:v>5.3220825590453087</c:v>
                </c:pt>
                <c:pt idx="41">
                  <c:v>5.3220917326503567</c:v>
                </c:pt>
                <c:pt idx="42">
                  <c:v>5.3220998901052177</c:v>
                </c:pt>
                <c:pt idx="43">
                  <c:v>5.3221071439674414</c:v>
                </c:pt>
                <c:pt idx="44">
                  <c:v>5.3221135943267939</c:v>
                </c:pt>
                <c:pt idx="45">
                  <c:v>5.3221193301862799</c:v>
                </c:pt>
                <c:pt idx="46">
                  <c:v>5.3221244306901907</c:v>
                </c:pt>
                <c:pt idx="47">
                  <c:v>5.3221289662161304</c:v>
                </c:pt>
                <c:pt idx="48">
                  <c:v>5.3221329993460804</c:v>
                </c:pt>
                <c:pt idx="49">
                  <c:v>5.3221365857299068</c:v>
                </c:pt>
                <c:pt idx="50">
                  <c:v>5.3221397748532109</c:v>
                </c:pt>
                <c:pt idx="51">
                  <c:v>4.8308662793865071</c:v>
                </c:pt>
                <c:pt idx="52">
                  <c:v>4.4029030596945002</c:v>
                </c:pt>
                <c:pt idx="53">
                  <c:v>4.0297677525747329</c:v>
                </c:pt>
                <c:pt idx="54">
                  <c:v>3.704145585477411</c:v>
                </c:pt>
                <c:pt idx="55">
                  <c:v>3.419727059751017</c:v>
                </c:pt>
                <c:pt idx="56">
                  <c:v>3.1710680997935747</c:v>
                </c:pt>
                <c:pt idx="57">
                  <c:v>2.9534695791212009</c:v>
                </c:pt>
                <c:pt idx="58">
                  <c:v>2.7628735622218685</c:v>
                </c:pt>
                <c:pt idx="59">
                  <c:v>2.5957739684754251</c:v>
                </c:pt>
                <c:pt idx="60">
                  <c:v>2.4491396798074612</c:v>
                </c:pt>
                <c:pt idx="61">
                  <c:v>2.3203483844656301</c:v>
                </c:pt>
                <c:pt idx="62">
                  <c:v>2.2071296817958364</c:v>
                </c:pt>
                <c:pt idx="63">
                  <c:v>2.1075161727553708</c:v>
                </c:pt>
                <c:pt idx="64">
                  <c:v>2.0198014329799236</c:v>
                </c:pt>
                <c:pt idx="65">
                  <c:v>1.9425039136832245</c:v>
                </c:pt>
                <c:pt idx="66">
                  <c:v>1.8743359440482945</c:v>
                </c:pt>
                <c:pt idx="67">
                  <c:v>1.814177120043589</c:v>
                </c:pt>
                <c:pt idx="68">
                  <c:v>1.7610514612478321</c:v>
                </c:pt>
                <c:pt idx="69">
                  <c:v>1.7141078013528452</c:v>
                </c:pt>
                <c:pt idx="70">
                  <c:v>1.6726029512387892</c:v>
                </c:pt>
                <c:pt idx="71">
                  <c:v>1.6358872372973179</c:v>
                </c:pt>
                <c:pt idx="72">
                  <c:v>1.6033920732018794</c:v>
                </c:pt>
                <c:pt idx="73">
                  <c:v>1.5746192715978551</c:v>
                </c:pt>
                <c:pt idx="74">
                  <c:v>1.5491318440758186</c:v>
                </c:pt>
                <c:pt idx="75">
                  <c:v>1.5265460740573895</c:v>
                </c:pt>
                <c:pt idx="76">
                  <c:v>1.506524678536689</c:v>
                </c:pt>
                <c:pt idx="77">
                  <c:v>1.4887709015816355</c:v>
                </c:pt>
                <c:pt idx="78">
                  <c:v>1.4730234056477194</c:v>
                </c:pt>
                <c:pt idx="79">
                  <c:v>1.4590518465776923</c:v>
                </c:pt>
                <c:pt idx="80">
                  <c:v>1.446653035089609</c:v>
                </c:pt>
                <c:pt idx="81">
                  <c:v>1.4356476019825255</c:v>
                </c:pt>
                <c:pt idx="82">
                  <c:v>1.4258770965604883</c:v>
                </c:pt>
                <c:pt idx="83">
                  <c:v>1.4172014581974255</c:v>
                </c:pt>
                <c:pt idx="84">
                  <c:v>1.4094968098069283</c:v>
                </c:pt>
                <c:pt idx="85">
                  <c:v>1.4026535294759597</c:v>
                </c:pt>
                <c:pt idx="86">
                  <c:v>1.396574562873149</c:v>
                </c:pt>
                <c:pt idx="87">
                  <c:v>1.3911739444252462</c:v>
                </c:pt>
                <c:pt idx="88">
                  <c:v>1.3863754998191369</c:v>
                </c:pt>
                <c:pt idx="89">
                  <c:v>1.3821117062590438</c:v>
                </c:pt>
                <c:pt idx="90">
                  <c:v>1.378322690197443</c:v>
                </c:pt>
                <c:pt idx="91">
                  <c:v>1.3749553450552743</c:v>
                </c:pt>
                <c:pt idx="92">
                  <c:v>1.3719625538294844</c:v>
                </c:pt>
                <c:pt idx="93">
                  <c:v>1.3693025035187358</c:v>
                </c:pt>
                <c:pt idx="94">
                  <c:v>1.3669380800358173</c:v>
                </c:pt>
                <c:pt idx="95">
                  <c:v>1.3648363337637139</c:v>
                </c:pt>
                <c:pt idx="96">
                  <c:v>1.362968007189812</c:v>
                </c:pt>
                <c:pt idx="97">
                  <c:v>1.361307117151537</c:v>
                </c:pt>
                <c:pt idx="98">
                  <c:v>1.3598305851738601</c:v>
                </c:pt>
                <c:pt idx="99">
                  <c:v>1.3585179101972171</c:v>
                </c:pt>
                <c:pt idx="100">
                  <c:v>1.357350878702513</c:v>
                </c:pt>
                <c:pt idx="101">
                  <c:v>1.3563133078540692</c:v>
                </c:pt>
                <c:pt idx="102">
                  <c:v>1.3553908178150897</c:v>
                </c:pt>
                <c:pt idx="103">
                  <c:v>1.3545706298549145</c:v>
                </c:pt>
                <c:pt idx="104">
                  <c:v>1.3538413872726149</c:v>
                </c:pt>
                <c:pt idx="105">
                  <c:v>1.3531929965155587</c:v>
                </c:pt>
                <c:pt idx="106">
                  <c:v>1.352616486181403</c:v>
                </c:pt>
                <c:pt idx="107">
                  <c:v>1.352103881863465</c:v>
                </c:pt>
                <c:pt idx="108">
                  <c:v>1.3516480950376584</c:v>
                </c:pt>
                <c:pt idx="109">
                  <c:v>1.3512428243984957</c:v>
                </c:pt>
                <c:pt idx="110">
                  <c:v>1.3508824682357758</c:v>
                </c:pt>
                <c:pt idx="111">
                  <c:v>1.3505620466056889</c:v>
                </c:pt>
                <c:pt idx="112">
                  <c:v>1.3502771321929781</c:v>
                </c:pt>
                <c:pt idx="113">
                  <c:v>1.3500237888868465</c:v>
                </c:pt>
                <c:pt idx="114">
                  <c:v>1.3497985172046059</c:v>
                </c:pt>
                <c:pt idx="115">
                  <c:v>1.349598205795391</c:v>
                </c:pt>
                <c:pt idx="116">
                  <c:v>1.349420088343217</c:v>
                </c:pt>
                <c:pt idx="117">
                  <c:v>1.3492617052655642</c:v>
                </c:pt>
                <c:pt idx="118">
                  <c:v>1.3491208696717572</c:v>
                </c:pt>
                <c:pt idx="119">
                  <c:v>1.3489956371056953</c:v>
                </c:pt>
                <c:pt idx="120">
                  <c:v>1.3488842786509063</c:v>
                </c:pt>
                <c:pt idx="121">
                  <c:v>1.3487852570232339</c:v>
                </c:pt>
                <c:pt idx="122">
                  <c:v>1.3486972053184434</c:v>
                </c:pt>
                <c:pt idx="123">
                  <c:v>1.3486189081192577</c:v>
                </c:pt>
                <c:pt idx="124">
                  <c:v>1.3485492846993592</c:v>
                </c:pt>
                <c:pt idx="125">
                  <c:v>1.3484873740911973</c:v>
                </c:pt>
                <c:pt idx="126">
                  <c:v>1.3484323218104555</c:v>
                </c:pt>
                <c:pt idx="127">
                  <c:v>1.3483833680531188</c:v>
                </c:pt>
                <c:pt idx="128">
                  <c:v>1.3483398372015896</c:v>
                </c:pt>
                <c:pt idx="129">
                  <c:v>1.348301128494503</c:v>
                </c:pt>
                <c:pt idx="130">
                  <c:v>1.3482667077310706</c:v>
                </c:pt>
                <c:pt idx="131">
                  <c:v>1.3482360998951397</c:v>
                </c:pt>
                <c:pt idx="132">
                  <c:v>1.3482088825969243</c:v>
                </c:pt>
                <c:pt idx="133">
                  <c:v>1.3481846802416992</c:v>
                </c:pt>
                <c:pt idx="134">
                  <c:v>1.3481631588448271</c:v>
                </c:pt>
                <c:pt idx="135">
                  <c:v>1.3481440214214366</c:v>
                </c:pt>
                <c:pt idx="136">
                  <c:v>1.3481270038870372</c:v>
                </c:pt>
                <c:pt idx="137">
                  <c:v>1.3481118714124156</c:v>
                </c:pt>
                <c:pt idx="138">
                  <c:v>1.348098415182458</c:v>
                </c:pt>
                <c:pt idx="139">
                  <c:v>1.3480864495141167</c:v>
                </c:pt>
                <c:pt idx="140">
                  <c:v>1.3480758092937184</c:v>
                </c:pt>
                <c:pt idx="141">
                  <c:v>1.3480663476982147</c:v>
                </c:pt>
                <c:pt idx="142">
                  <c:v>1.348057934168913</c:v>
                </c:pt>
                <c:pt idx="143">
                  <c:v>1.3480504526097006</c:v>
                </c:pt>
                <c:pt idx="144">
                  <c:v>1.3480437997848913</c:v>
                </c:pt>
                <c:pt idx="145">
                  <c:v>1.3480378838945715</c:v>
                </c:pt>
                <c:pt idx="146">
                  <c:v>1.3480326233077764</c:v>
                </c:pt>
                <c:pt idx="147">
                  <c:v>1.3480279454360125</c:v>
                </c:pt>
                <c:pt idx="148">
                  <c:v>1.3480237857315722</c:v>
                </c:pt>
                <c:pt idx="149">
                  <c:v>1.348020086796818</c:v>
                </c:pt>
                <c:pt idx="150">
                  <c:v>1.3480167975921389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C-45D7-8A1B-560EEB042D06}"/>
            </c:ext>
          </c:extLst>
        </c:ser>
        <c:ser>
          <c:idx val="2"/>
          <c:order val="2"/>
          <c:tx>
            <c:v>Steady State (s=0.6)</c:v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1.0234588511403853E-2"/>
                  <c:y val="-3.42814153286355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4C-45D7-8A1B-560EEB042D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'Savings Shock Down'!$Q$51:$Q$201</c:f>
              <c:numCache>
                <c:formatCode>General</c:formatCode>
                <c:ptCount val="151"/>
                <c:pt idx="0">
                  <c:v>5.3220000000000001</c:v>
                </c:pt>
                <c:pt idx="1">
                  <c:v>5.3220000000000001</c:v>
                </c:pt>
                <c:pt idx="2">
                  <c:v>5.3220000000000001</c:v>
                </c:pt>
                <c:pt idx="3">
                  <c:v>5.3220000000000001</c:v>
                </c:pt>
                <c:pt idx="4">
                  <c:v>5.3220000000000001</c:v>
                </c:pt>
                <c:pt idx="5">
                  <c:v>5.3220000000000001</c:v>
                </c:pt>
                <c:pt idx="6">
                  <c:v>5.3220000000000001</c:v>
                </c:pt>
                <c:pt idx="7">
                  <c:v>5.3220000000000001</c:v>
                </c:pt>
                <c:pt idx="8">
                  <c:v>5.3220000000000001</c:v>
                </c:pt>
                <c:pt idx="9">
                  <c:v>5.3220000000000001</c:v>
                </c:pt>
                <c:pt idx="10">
                  <c:v>5.3220000000000001</c:v>
                </c:pt>
                <c:pt idx="11">
                  <c:v>5.3220000000000001</c:v>
                </c:pt>
                <c:pt idx="12">
                  <c:v>5.3220000000000001</c:v>
                </c:pt>
                <c:pt idx="13">
                  <c:v>5.3220000000000001</c:v>
                </c:pt>
                <c:pt idx="14">
                  <c:v>5.3220000000000001</c:v>
                </c:pt>
                <c:pt idx="15">
                  <c:v>5.3220000000000001</c:v>
                </c:pt>
                <c:pt idx="16">
                  <c:v>5.3220000000000001</c:v>
                </c:pt>
                <c:pt idx="17">
                  <c:v>5.3220000000000001</c:v>
                </c:pt>
                <c:pt idx="18">
                  <c:v>5.3220000000000001</c:v>
                </c:pt>
                <c:pt idx="19">
                  <c:v>5.3220000000000001</c:v>
                </c:pt>
                <c:pt idx="20">
                  <c:v>5.3220000000000001</c:v>
                </c:pt>
                <c:pt idx="21">
                  <c:v>5.3220000000000001</c:v>
                </c:pt>
                <c:pt idx="22">
                  <c:v>5.3220000000000001</c:v>
                </c:pt>
                <c:pt idx="23">
                  <c:v>5.3220000000000001</c:v>
                </c:pt>
                <c:pt idx="24">
                  <c:v>5.3220000000000001</c:v>
                </c:pt>
                <c:pt idx="25">
                  <c:v>5.3220000000000001</c:v>
                </c:pt>
                <c:pt idx="26">
                  <c:v>5.3220000000000001</c:v>
                </c:pt>
                <c:pt idx="27">
                  <c:v>5.3220000000000001</c:v>
                </c:pt>
                <c:pt idx="28">
                  <c:v>5.3220000000000001</c:v>
                </c:pt>
                <c:pt idx="29">
                  <c:v>5.3220000000000001</c:v>
                </c:pt>
                <c:pt idx="30">
                  <c:v>5.3220000000000001</c:v>
                </c:pt>
                <c:pt idx="31">
                  <c:v>5.3220000000000001</c:v>
                </c:pt>
                <c:pt idx="32">
                  <c:v>5.3220000000000001</c:v>
                </c:pt>
                <c:pt idx="33">
                  <c:v>5.3220000000000001</c:v>
                </c:pt>
                <c:pt idx="34">
                  <c:v>5.3220000000000001</c:v>
                </c:pt>
                <c:pt idx="35">
                  <c:v>5.3220000000000001</c:v>
                </c:pt>
                <c:pt idx="36">
                  <c:v>5.3220000000000001</c:v>
                </c:pt>
                <c:pt idx="37">
                  <c:v>5.3220000000000001</c:v>
                </c:pt>
                <c:pt idx="38">
                  <c:v>5.3220000000000001</c:v>
                </c:pt>
                <c:pt idx="39">
                  <c:v>5.3220000000000001</c:v>
                </c:pt>
                <c:pt idx="40">
                  <c:v>5.3220000000000001</c:v>
                </c:pt>
                <c:pt idx="41">
                  <c:v>5.3220000000000001</c:v>
                </c:pt>
                <c:pt idx="42">
                  <c:v>5.3220000000000001</c:v>
                </c:pt>
                <c:pt idx="43">
                  <c:v>5.3220000000000001</c:v>
                </c:pt>
                <c:pt idx="44">
                  <c:v>5.3220000000000001</c:v>
                </c:pt>
                <c:pt idx="45">
                  <c:v>5.3220000000000001</c:v>
                </c:pt>
                <c:pt idx="46">
                  <c:v>5.3220000000000001</c:v>
                </c:pt>
                <c:pt idx="47">
                  <c:v>5.3220000000000001</c:v>
                </c:pt>
                <c:pt idx="48">
                  <c:v>5.3220000000000001</c:v>
                </c:pt>
                <c:pt idx="49">
                  <c:v>5.3220000000000001</c:v>
                </c:pt>
                <c:pt idx="50">
                  <c:v>5.3220000000000001</c:v>
                </c:pt>
                <c:pt idx="51">
                  <c:v>5.3220000000000001</c:v>
                </c:pt>
                <c:pt idx="52">
                  <c:v>5.3220000000000001</c:v>
                </c:pt>
                <c:pt idx="53">
                  <c:v>5.3220000000000001</c:v>
                </c:pt>
                <c:pt idx="54">
                  <c:v>5.3220000000000001</c:v>
                </c:pt>
                <c:pt idx="55">
                  <c:v>5.3220000000000001</c:v>
                </c:pt>
                <c:pt idx="56">
                  <c:v>5.3220000000000001</c:v>
                </c:pt>
                <c:pt idx="57">
                  <c:v>5.3220000000000001</c:v>
                </c:pt>
                <c:pt idx="58">
                  <c:v>5.3220000000000001</c:v>
                </c:pt>
                <c:pt idx="59">
                  <c:v>5.3220000000000001</c:v>
                </c:pt>
                <c:pt idx="60">
                  <c:v>5.3220000000000001</c:v>
                </c:pt>
                <c:pt idx="61">
                  <c:v>5.3220000000000001</c:v>
                </c:pt>
                <c:pt idx="62">
                  <c:v>5.3220000000000001</c:v>
                </c:pt>
                <c:pt idx="63">
                  <c:v>5.3220000000000001</c:v>
                </c:pt>
                <c:pt idx="64">
                  <c:v>5.3220000000000001</c:v>
                </c:pt>
                <c:pt idx="65">
                  <c:v>5.3220000000000001</c:v>
                </c:pt>
                <c:pt idx="66">
                  <c:v>5.3220000000000001</c:v>
                </c:pt>
                <c:pt idx="67">
                  <c:v>5.3220000000000001</c:v>
                </c:pt>
                <c:pt idx="68">
                  <c:v>5.3220000000000001</c:v>
                </c:pt>
                <c:pt idx="69">
                  <c:v>5.3220000000000001</c:v>
                </c:pt>
                <c:pt idx="70">
                  <c:v>5.3220000000000001</c:v>
                </c:pt>
                <c:pt idx="71">
                  <c:v>5.3220000000000001</c:v>
                </c:pt>
                <c:pt idx="72">
                  <c:v>5.3220000000000001</c:v>
                </c:pt>
                <c:pt idx="73">
                  <c:v>5.3220000000000001</c:v>
                </c:pt>
                <c:pt idx="74">
                  <c:v>5.3220000000000001</c:v>
                </c:pt>
                <c:pt idx="75">
                  <c:v>5.3220000000000001</c:v>
                </c:pt>
                <c:pt idx="76">
                  <c:v>5.3220000000000001</c:v>
                </c:pt>
                <c:pt idx="77">
                  <c:v>5.3220000000000001</c:v>
                </c:pt>
                <c:pt idx="78">
                  <c:v>5.3220000000000001</c:v>
                </c:pt>
                <c:pt idx="79">
                  <c:v>5.3220000000000001</c:v>
                </c:pt>
                <c:pt idx="80">
                  <c:v>5.3220000000000001</c:v>
                </c:pt>
                <c:pt idx="81">
                  <c:v>5.3220000000000001</c:v>
                </c:pt>
                <c:pt idx="82">
                  <c:v>5.3220000000000001</c:v>
                </c:pt>
                <c:pt idx="83">
                  <c:v>5.3220000000000001</c:v>
                </c:pt>
                <c:pt idx="84">
                  <c:v>5.3220000000000001</c:v>
                </c:pt>
                <c:pt idx="85">
                  <c:v>5.3220000000000001</c:v>
                </c:pt>
                <c:pt idx="86">
                  <c:v>5.3220000000000001</c:v>
                </c:pt>
                <c:pt idx="87">
                  <c:v>5.3220000000000001</c:v>
                </c:pt>
                <c:pt idx="88">
                  <c:v>5.3220000000000001</c:v>
                </c:pt>
                <c:pt idx="89">
                  <c:v>5.3220000000000001</c:v>
                </c:pt>
                <c:pt idx="90">
                  <c:v>5.3220000000000001</c:v>
                </c:pt>
                <c:pt idx="91">
                  <c:v>5.3220000000000001</c:v>
                </c:pt>
                <c:pt idx="92">
                  <c:v>5.3220000000000001</c:v>
                </c:pt>
                <c:pt idx="93">
                  <c:v>5.3220000000000001</c:v>
                </c:pt>
                <c:pt idx="94">
                  <c:v>5.3220000000000001</c:v>
                </c:pt>
                <c:pt idx="95">
                  <c:v>5.3220000000000001</c:v>
                </c:pt>
                <c:pt idx="96">
                  <c:v>5.3220000000000001</c:v>
                </c:pt>
                <c:pt idx="97">
                  <c:v>5.3220000000000001</c:v>
                </c:pt>
                <c:pt idx="98">
                  <c:v>5.3220000000000001</c:v>
                </c:pt>
                <c:pt idx="99">
                  <c:v>5.3220000000000001</c:v>
                </c:pt>
                <c:pt idx="100">
                  <c:v>5.3220000000000001</c:v>
                </c:pt>
                <c:pt idx="101">
                  <c:v>5.3220000000000001</c:v>
                </c:pt>
                <c:pt idx="102">
                  <c:v>5.3220000000000001</c:v>
                </c:pt>
                <c:pt idx="103">
                  <c:v>5.3220000000000001</c:v>
                </c:pt>
                <c:pt idx="104">
                  <c:v>5.3220000000000001</c:v>
                </c:pt>
                <c:pt idx="105">
                  <c:v>5.3220000000000001</c:v>
                </c:pt>
                <c:pt idx="106">
                  <c:v>5.3220000000000001</c:v>
                </c:pt>
                <c:pt idx="107">
                  <c:v>5.3220000000000001</c:v>
                </c:pt>
                <c:pt idx="108">
                  <c:v>5.3220000000000001</c:v>
                </c:pt>
                <c:pt idx="109">
                  <c:v>5.3220000000000001</c:v>
                </c:pt>
                <c:pt idx="110">
                  <c:v>5.3220000000000001</c:v>
                </c:pt>
                <c:pt idx="111">
                  <c:v>5.3220000000000001</c:v>
                </c:pt>
                <c:pt idx="112">
                  <c:v>5.3220000000000001</c:v>
                </c:pt>
                <c:pt idx="113">
                  <c:v>5.3220000000000001</c:v>
                </c:pt>
                <c:pt idx="114">
                  <c:v>5.3220000000000001</c:v>
                </c:pt>
                <c:pt idx="115">
                  <c:v>5.3220000000000001</c:v>
                </c:pt>
                <c:pt idx="116">
                  <c:v>5.3220000000000001</c:v>
                </c:pt>
                <c:pt idx="117">
                  <c:v>5.3220000000000001</c:v>
                </c:pt>
                <c:pt idx="118">
                  <c:v>5.3220000000000001</c:v>
                </c:pt>
                <c:pt idx="119">
                  <c:v>5.3220000000000001</c:v>
                </c:pt>
                <c:pt idx="120">
                  <c:v>5.3220000000000001</c:v>
                </c:pt>
                <c:pt idx="121">
                  <c:v>5.3220000000000001</c:v>
                </c:pt>
                <c:pt idx="122">
                  <c:v>5.3220000000000001</c:v>
                </c:pt>
                <c:pt idx="123">
                  <c:v>5.3220000000000001</c:v>
                </c:pt>
                <c:pt idx="124">
                  <c:v>5.3220000000000001</c:v>
                </c:pt>
                <c:pt idx="125">
                  <c:v>5.3220000000000001</c:v>
                </c:pt>
                <c:pt idx="126">
                  <c:v>5.3220000000000001</c:v>
                </c:pt>
                <c:pt idx="127">
                  <c:v>5.3220000000000001</c:v>
                </c:pt>
                <c:pt idx="128">
                  <c:v>5.3220000000000001</c:v>
                </c:pt>
                <c:pt idx="129">
                  <c:v>5.3220000000000001</c:v>
                </c:pt>
                <c:pt idx="130">
                  <c:v>5.3220000000000001</c:v>
                </c:pt>
                <c:pt idx="131">
                  <c:v>5.3220000000000001</c:v>
                </c:pt>
                <c:pt idx="132">
                  <c:v>5.3220000000000001</c:v>
                </c:pt>
                <c:pt idx="133">
                  <c:v>5.3220000000000001</c:v>
                </c:pt>
                <c:pt idx="134">
                  <c:v>5.3220000000000001</c:v>
                </c:pt>
                <c:pt idx="135">
                  <c:v>5.3220000000000001</c:v>
                </c:pt>
                <c:pt idx="136">
                  <c:v>5.3220000000000001</c:v>
                </c:pt>
                <c:pt idx="137">
                  <c:v>5.3220000000000001</c:v>
                </c:pt>
                <c:pt idx="138">
                  <c:v>5.3220000000000001</c:v>
                </c:pt>
                <c:pt idx="139">
                  <c:v>5.3220000000000001</c:v>
                </c:pt>
                <c:pt idx="140">
                  <c:v>5.3220000000000001</c:v>
                </c:pt>
                <c:pt idx="141">
                  <c:v>5.3220000000000001</c:v>
                </c:pt>
                <c:pt idx="142">
                  <c:v>5.3220000000000001</c:v>
                </c:pt>
                <c:pt idx="143">
                  <c:v>5.3220000000000001</c:v>
                </c:pt>
                <c:pt idx="144">
                  <c:v>5.3220000000000001</c:v>
                </c:pt>
                <c:pt idx="145">
                  <c:v>5.3220000000000001</c:v>
                </c:pt>
                <c:pt idx="146">
                  <c:v>5.3220000000000001</c:v>
                </c:pt>
                <c:pt idx="147">
                  <c:v>5.3220000000000001</c:v>
                </c:pt>
                <c:pt idx="148">
                  <c:v>5.3220000000000001</c:v>
                </c:pt>
                <c:pt idx="149">
                  <c:v>5.3220000000000001</c:v>
                </c:pt>
                <c:pt idx="150">
                  <c:v>5.3220000000000001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74C-45D7-8A1B-560EEB042D06}"/>
            </c:ext>
          </c:extLst>
        </c:ser>
        <c:ser>
          <c:idx val="3"/>
          <c:order val="3"/>
          <c:tx>
            <c:v>Steady State (s=0.2)</c:v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1696672584461547E-2"/>
                  <c:y val="-1.4115876900026554E-2"/>
                </c:manualLayout>
              </c:layout>
              <c:tx>
                <c:rich>
                  <a:bodyPr/>
                  <a:lstStyle/>
                  <a:p>
                    <a:r>
                      <a:rPr lang="en-US" sz="1400" baseline="0">
                        <a:solidFill>
                          <a:schemeClr val="accent5"/>
                        </a:solidFill>
                      </a:rPr>
                      <a:t>1.348</a:t>
                    </a:r>
                  </a:p>
                  <a:p>
                    <a:endParaRPr lang="en-US" sz="1400" baseline="0">
                      <a:solidFill>
                        <a:schemeClr val="accent5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74C-45D7-8A1B-560EEB042D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'Savings Shock Down'!$T$51:$T$201</c:f>
              <c:numCache>
                <c:formatCode>General</c:formatCode>
                <c:ptCount val="151"/>
                <c:pt idx="0">
                  <c:v>1.347990392653319</c:v>
                </c:pt>
                <c:pt idx="1">
                  <c:v>1.347990392653319</c:v>
                </c:pt>
                <c:pt idx="2">
                  <c:v>1.347990392653319</c:v>
                </c:pt>
                <c:pt idx="3">
                  <c:v>1.347990392653319</c:v>
                </c:pt>
                <c:pt idx="4">
                  <c:v>1.347990392653319</c:v>
                </c:pt>
                <c:pt idx="5">
                  <c:v>1.347990392653319</c:v>
                </c:pt>
                <c:pt idx="6">
                  <c:v>1.347990392653319</c:v>
                </c:pt>
                <c:pt idx="7">
                  <c:v>1.347990392653319</c:v>
                </c:pt>
                <c:pt idx="8">
                  <c:v>1.347990392653319</c:v>
                </c:pt>
                <c:pt idx="9">
                  <c:v>1.347990392653319</c:v>
                </c:pt>
                <c:pt idx="10">
                  <c:v>1.347990392653319</c:v>
                </c:pt>
                <c:pt idx="11">
                  <c:v>1.347990392653319</c:v>
                </c:pt>
                <c:pt idx="12">
                  <c:v>1.347990392653319</c:v>
                </c:pt>
                <c:pt idx="13">
                  <c:v>1.347990392653319</c:v>
                </c:pt>
                <c:pt idx="14">
                  <c:v>1.347990392653319</c:v>
                </c:pt>
                <c:pt idx="15">
                  <c:v>1.347990392653319</c:v>
                </c:pt>
                <c:pt idx="16">
                  <c:v>1.347990392653319</c:v>
                </c:pt>
                <c:pt idx="17">
                  <c:v>1.347990392653319</c:v>
                </c:pt>
                <c:pt idx="18">
                  <c:v>1.347990392653319</c:v>
                </c:pt>
                <c:pt idx="19">
                  <c:v>1.347990392653319</c:v>
                </c:pt>
                <c:pt idx="20">
                  <c:v>1.347990392653319</c:v>
                </c:pt>
                <c:pt idx="21">
                  <c:v>1.347990392653319</c:v>
                </c:pt>
                <c:pt idx="22">
                  <c:v>1.347990392653319</c:v>
                </c:pt>
                <c:pt idx="23">
                  <c:v>1.347990392653319</c:v>
                </c:pt>
                <c:pt idx="24">
                  <c:v>1.347990392653319</c:v>
                </c:pt>
                <c:pt idx="25">
                  <c:v>1.347990392653319</c:v>
                </c:pt>
                <c:pt idx="26">
                  <c:v>1.347990392653319</c:v>
                </c:pt>
                <c:pt idx="27">
                  <c:v>1.347990392653319</c:v>
                </c:pt>
                <c:pt idx="28">
                  <c:v>1.347990392653319</c:v>
                </c:pt>
                <c:pt idx="29">
                  <c:v>1.347990392653319</c:v>
                </c:pt>
                <c:pt idx="30">
                  <c:v>1.347990392653319</c:v>
                </c:pt>
                <c:pt idx="31">
                  <c:v>1.347990392653319</c:v>
                </c:pt>
                <c:pt idx="32">
                  <c:v>1.347990392653319</c:v>
                </c:pt>
                <c:pt idx="33">
                  <c:v>1.347990392653319</c:v>
                </c:pt>
                <c:pt idx="34">
                  <c:v>1.347990392653319</c:v>
                </c:pt>
                <c:pt idx="35">
                  <c:v>1.347990392653319</c:v>
                </c:pt>
                <c:pt idx="36">
                  <c:v>1.347990392653319</c:v>
                </c:pt>
                <c:pt idx="37">
                  <c:v>1.347990392653319</c:v>
                </c:pt>
                <c:pt idx="38">
                  <c:v>1.347990392653319</c:v>
                </c:pt>
                <c:pt idx="39">
                  <c:v>1.347990392653319</c:v>
                </c:pt>
                <c:pt idx="40">
                  <c:v>1.347990392653319</c:v>
                </c:pt>
                <c:pt idx="41">
                  <c:v>1.347990392653319</c:v>
                </c:pt>
                <c:pt idx="42">
                  <c:v>1.347990392653319</c:v>
                </c:pt>
                <c:pt idx="43">
                  <c:v>1.347990392653319</c:v>
                </c:pt>
                <c:pt idx="44">
                  <c:v>1.347990392653319</c:v>
                </c:pt>
                <c:pt idx="45">
                  <c:v>1.347990392653319</c:v>
                </c:pt>
                <c:pt idx="46">
                  <c:v>1.347990392653319</c:v>
                </c:pt>
                <c:pt idx="47">
                  <c:v>1.347990392653319</c:v>
                </c:pt>
                <c:pt idx="48">
                  <c:v>1.347990392653319</c:v>
                </c:pt>
                <c:pt idx="49">
                  <c:v>1.347990392653319</c:v>
                </c:pt>
                <c:pt idx="50">
                  <c:v>1.347990392653319</c:v>
                </c:pt>
                <c:pt idx="51">
                  <c:v>1.347990392653319</c:v>
                </c:pt>
                <c:pt idx="52">
                  <c:v>1.347990392653319</c:v>
                </c:pt>
                <c:pt idx="53">
                  <c:v>1.347990392653319</c:v>
                </c:pt>
                <c:pt idx="54">
                  <c:v>1.347990392653319</c:v>
                </c:pt>
                <c:pt idx="55">
                  <c:v>1.347990392653319</c:v>
                </c:pt>
                <c:pt idx="56">
                  <c:v>1.347990392653319</c:v>
                </c:pt>
                <c:pt idx="57">
                  <c:v>1.347990392653319</c:v>
                </c:pt>
                <c:pt idx="58">
                  <c:v>1.347990392653319</c:v>
                </c:pt>
                <c:pt idx="59">
                  <c:v>1.347990392653319</c:v>
                </c:pt>
                <c:pt idx="60">
                  <c:v>1.347990392653319</c:v>
                </c:pt>
                <c:pt idx="61">
                  <c:v>1.347990392653319</c:v>
                </c:pt>
                <c:pt idx="62">
                  <c:v>1.347990392653319</c:v>
                </c:pt>
                <c:pt idx="63">
                  <c:v>1.347990392653319</c:v>
                </c:pt>
                <c:pt idx="64">
                  <c:v>1.347990392653319</c:v>
                </c:pt>
                <c:pt idx="65">
                  <c:v>1.347990392653319</c:v>
                </c:pt>
                <c:pt idx="66">
                  <c:v>1.347990392653319</c:v>
                </c:pt>
                <c:pt idx="67">
                  <c:v>1.347990392653319</c:v>
                </c:pt>
                <c:pt idx="68">
                  <c:v>1.347990392653319</c:v>
                </c:pt>
                <c:pt idx="69">
                  <c:v>1.347990392653319</c:v>
                </c:pt>
                <c:pt idx="70">
                  <c:v>1.347990392653319</c:v>
                </c:pt>
                <c:pt idx="71">
                  <c:v>1.347990392653319</c:v>
                </c:pt>
                <c:pt idx="72">
                  <c:v>1.347990392653319</c:v>
                </c:pt>
                <c:pt idx="73">
                  <c:v>1.347990392653319</c:v>
                </c:pt>
                <c:pt idx="74">
                  <c:v>1.347990392653319</c:v>
                </c:pt>
                <c:pt idx="75">
                  <c:v>1.347990392653319</c:v>
                </c:pt>
                <c:pt idx="76">
                  <c:v>1.347990392653319</c:v>
                </c:pt>
                <c:pt idx="77">
                  <c:v>1.347990392653319</c:v>
                </c:pt>
                <c:pt idx="78">
                  <c:v>1.347990392653319</c:v>
                </c:pt>
                <c:pt idx="79">
                  <c:v>1.347990392653319</c:v>
                </c:pt>
                <c:pt idx="80">
                  <c:v>1.347990392653319</c:v>
                </c:pt>
                <c:pt idx="81">
                  <c:v>1.347990392653319</c:v>
                </c:pt>
                <c:pt idx="82">
                  <c:v>1.347990392653319</c:v>
                </c:pt>
                <c:pt idx="83">
                  <c:v>1.347990392653319</c:v>
                </c:pt>
                <c:pt idx="84">
                  <c:v>1.347990392653319</c:v>
                </c:pt>
                <c:pt idx="85">
                  <c:v>1.347990392653319</c:v>
                </c:pt>
                <c:pt idx="86">
                  <c:v>1.347990392653319</c:v>
                </c:pt>
                <c:pt idx="87">
                  <c:v>1.347990392653319</c:v>
                </c:pt>
                <c:pt idx="88">
                  <c:v>1.347990392653319</c:v>
                </c:pt>
                <c:pt idx="89">
                  <c:v>1.347990392653319</c:v>
                </c:pt>
                <c:pt idx="90">
                  <c:v>1.347990392653319</c:v>
                </c:pt>
                <c:pt idx="91">
                  <c:v>1.347990392653319</c:v>
                </c:pt>
                <c:pt idx="92">
                  <c:v>1.347990392653319</c:v>
                </c:pt>
                <c:pt idx="93">
                  <c:v>1.347990392653319</c:v>
                </c:pt>
                <c:pt idx="94">
                  <c:v>1.347990392653319</c:v>
                </c:pt>
                <c:pt idx="95">
                  <c:v>1.347990392653319</c:v>
                </c:pt>
                <c:pt idx="96">
                  <c:v>1.347990392653319</c:v>
                </c:pt>
                <c:pt idx="97">
                  <c:v>1.347990392653319</c:v>
                </c:pt>
                <c:pt idx="98">
                  <c:v>1.347990392653319</c:v>
                </c:pt>
                <c:pt idx="99">
                  <c:v>1.347990392653319</c:v>
                </c:pt>
                <c:pt idx="100">
                  <c:v>1.347990392653319</c:v>
                </c:pt>
                <c:pt idx="101">
                  <c:v>1.347990392653319</c:v>
                </c:pt>
                <c:pt idx="102">
                  <c:v>1.347990392653319</c:v>
                </c:pt>
                <c:pt idx="103">
                  <c:v>1.347990392653319</c:v>
                </c:pt>
                <c:pt idx="104">
                  <c:v>1.347990392653319</c:v>
                </c:pt>
                <c:pt idx="105">
                  <c:v>1.347990392653319</c:v>
                </c:pt>
                <c:pt idx="106">
                  <c:v>1.347990392653319</c:v>
                </c:pt>
                <c:pt idx="107">
                  <c:v>1.347990392653319</c:v>
                </c:pt>
                <c:pt idx="108">
                  <c:v>1.347990392653319</c:v>
                </c:pt>
                <c:pt idx="109">
                  <c:v>1.347990392653319</c:v>
                </c:pt>
                <c:pt idx="110">
                  <c:v>1.347990392653319</c:v>
                </c:pt>
                <c:pt idx="111">
                  <c:v>1.347990392653319</c:v>
                </c:pt>
                <c:pt idx="112">
                  <c:v>1.347990392653319</c:v>
                </c:pt>
                <c:pt idx="113">
                  <c:v>1.347990392653319</c:v>
                </c:pt>
                <c:pt idx="114">
                  <c:v>1.347990392653319</c:v>
                </c:pt>
                <c:pt idx="115">
                  <c:v>1.347990392653319</c:v>
                </c:pt>
                <c:pt idx="116">
                  <c:v>1.347990392653319</c:v>
                </c:pt>
                <c:pt idx="117">
                  <c:v>1.347990392653319</c:v>
                </c:pt>
                <c:pt idx="118">
                  <c:v>1.347990392653319</c:v>
                </c:pt>
                <c:pt idx="119">
                  <c:v>1.347990392653319</c:v>
                </c:pt>
                <c:pt idx="120">
                  <c:v>1.347990392653319</c:v>
                </c:pt>
                <c:pt idx="121">
                  <c:v>1.347990392653319</c:v>
                </c:pt>
                <c:pt idx="122">
                  <c:v>1.347990392653319</c:v>
                </c:pt>
                <c:pt idx="123">
                  <c:v>1.347990392653319</c:v>
                </c:pt>
                <c:pt idx="124">
                  <c:v>1.347990392653319</c:v>
                </c:pt>
                <c:pt idx="125">
                  <c:v>1.347990392653319</c:v>
                </c:pt>
                <c:pt idx="126">
                  <c:v>1.347990392653319</c:v>
                </c:pt>
                <c:pt idx="127">
                  <c:v>1.347990392653319</c:v>
                </c:pt>
                <c:pt idx="128">
                  <c:v>1.347990392653319</c:v>
                </c:pt>
                <c:pt idx="129">
                  <c:v>1.347990392653319</c:v>
                </c:pt>
                <c:pt idx="130">
                  <c:v>1.347990392653319</c:v>
                </c:pt>
                <c:pt idx="131">
                  <c:v>1.347990392653319</c:v>
                </c:pt>
                <c:pt idx="132">
                  <c:v>1.347990392653319</c:v>
                </c:pt>
                <c:pt idx="133">
                  <c:v>1.347990392653319</c:v>
                </c:pt>
                <c:pt idx="134">
                  <c:v>1.347990392653319</c:v>
                </c:pt>
                <c:pt idx="135">
                  <c:v>1.347990392653319</c:v>
                </c:pt>
                <c:pt idx="136">
                  <c:v>1.347990392653319</c:v>
                </c:pt>
                <c:pt idx="137">
                  <c:v>1.347990392653319</c:v>
                </c:pt>
                <c:pt idx="138">
                  <c:v>1.347990392653319</c:v>
                </c:pt>
                <c:pt idx="139">
                  <c:v>1.347990392653319</c:v>
                </c:pt>
                <c:pt idx="140">
                  <c:v>1.347990392653319</c:v>
                </c:pt>
                <c:pt idx="141">
                  <c:v>1.347990392653319</c:v>
                </c:pt>
                <c:pt idx="142">
                  <c:v>1.347990392653319</c:v>
                </c:pt>
                <c:pt idx="143">
                  <c:v>1.347990392653319</c:v>
                </c:pt>
                <c:pt idx="144">
                  <c:v>1.347990392653319</c:v>
                </c:pt>
                <c:pt idx="145">
                  <c:v>1.347990392653319</c:v>
                </c:pt>
                <c:pt idx="146">
                  <c:v>1.347990392653319</c:v>
                </c:pt>
                <c:pt idx="147">
                  <c:v>1.347990392653319</c:v>
                </c:pt>
                <c:pt idx="148">
                  <c:v>1.347990392653319</c:v>
                </c:pt>
                <c:pt idx="149">
                  <c:v>1.347990392653319</c:v>
                </c:pt>
                <c:pt idx="150">
                  <c:v>1.347990392653319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74C-45D7-8A1B-560EEB042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897935"/>
        <c:axId val="60189553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Steady State</c:v>
                </c:tx>
                <c:spPr>
                  <a:ln w="28575" cap="rnd">
                    <a:solidFill>
                      <a:schemeClr val="accent2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'Savings Shock Down'!$A$52:$A$202</c15:sqref>
                        </c15:formulaRef>
                      </c:ext>
                    </c:extLst>
                    <c:numCache>
                      <c:formatCode>General</c:formatCode>
                      <c:ptCount val="151"/>
                      <c:pt idx="0">
                        <c:v>50</c:v>
                      </c:pt>
                      <c:pt idx="1">
                        <c:v>51</c:v>
                      </c:pt>
                      <c:pt idx="2">
                        <c:v>52</c:v>
                      </c:pt>
                      <c:pt idx="3">
                        <c:v>53</c:v>
                      </c:pt>
                      <c:pt idx="4">
                        <c:v>54</c:v>
                      </c:pt>
                      <c:pt idx="5">
                        <c:v>55</c:v>
                      </c:pt>
                      <c:pt idx="6">
                        <c:v>56</c:v>
                      </c:pt>
                      <c:pt idx="7">
                        <c:v>57</c:v>
                      </c:pt>
                      <c:pt idx="8">
                        <c:v>58</c:v>
                      </c:pt>
                      <c:pt idx="9">
                        <c:v>59</c:v>
                      </c:pt>
                      <c:pt idx="10">
                        <c:v>60</c:v>
                      </c:pt>
                      <c:pt idx="11">
                        <c:v>61</c:v>
                      </c:pt>
                      <c:pt idx="12">
                        <c:v>62</c:v>
                      </c:pt>
                      <c:pt idx="13">
                        <c:v>63</c:v>
                      </c:pt>
                      <c:pt idx="14">
                        <c:v>64</c:v>
                      </c:pt>
                      <c:pt idx="15">
                        <c:v>65</c:v>
                      </c:pt>
                      <c:pt idx="16">
                        <c:v>66</c:v>
                      </c:pt>
                      <c:pt idx="17">
                        <c:v>67</c:v>
                      </c:pt>
                      <c:pt idx="18">
                        <c:v>68</c:v>
                      </c:pt>
                      <c:pt idx="19">
                        <c:v>69</c:v>
                      </c:pt>
                      <c:pt idx="20">
                        <c:v>70</c:v>
                      </c:pt>
                      <c:pt idx="21">
                        <c:v>71</c:v>
                      </c:pt>
                      <c:pt idx="22">
                        <c:v>72</c:v>
                      </c:pt>
                      <c:pt idx="23">
                        <c:v>73</c:v>
                      </c:pt>
                      <c:pt idx="24">
                        <c:v>74</c:v>
                      </c:pt>
                      <c:pt idx="25">
                        <c:v>75</c:v>
                      </c:pt>
                      <c:pt idx="26">
                        <c:v>76</c:v>
                      </c:pt>
                      <c:pt idx="27">
                        <c:v>77</c:v>
                      </c:pt>
                      <c:pt idx="28">
                        <c:v>78</c:v>
                      </c:pt>
                      <c:pt idx="29">
                        <c:v>79</c:v>
                      </c:pt>
                      <c:pt idx="30">
                        <c:v>80</c:v>
                      </c:pt>
                      <c:pt idx="31">
                        <c:v>81</c:v>
                      </c:pt>
                      <c:pt idx="32">
                        <c:v>82</c:v>
                      </c:pt>
                      <c:pt idx="33">
                        <c:v>83</c:v>
                      </c:pt>
                      <c:pt idx="34">
                        <c:v>84</c:v>
                      </c:pt>
                      <c:pt idx="35">
                        <c:v>85</c:v>
                      </c:pt>
                      <c:pt idx="36">
                        <c:v>86</c:v>
                      </c:pt>
                      <c:pt idx="37">
                        <c:v>87</c:v>
                      </c:pt>
                      <c:pt idx="38">
                        <c:v>88</c:v>
                      </c:pt>
                      <c:pt idx="39">
                        <c:v>89</c:v>
                      </c:pt>
                      <c:pt idx="40">
                        <c:v>90</c:v>
                      </c:pt>
                      <c:pt idx="41">
                        <c:v>91</c:v>
                      </c:pt>
                      <c:pt idx="42">
                        <c:v>92</c:v>
                      </c:pt>
                      <c:pt idx="43">
                        <c:v>93</c:v>
                      </c:pt>
                      <c:pt idx="44">
                        <c:v>94</c:v>
                      </c:pt>
                      <c:pt idx="45">
                        <c:v>95</c:v>
                      </c:pt>
                      <c:pt idx="46">
                        <c:v>96</c:v>
                      </c:pt>
                      <c:pt idx="47">
                        <c:v>97</c:v>
                      </c:pt>
                      <c:pt idx="48">
                        <c:v>98</c:v>
                      </c:pt>
                      <c:pt idx="49">
                        <c:v>99</c:v>
                      </c:pt>
                      <c:pt idx="50">
                        <c:v>100</c:v>
                      </c:pt>
                      <c:pt idx="51">
                        <c:v>101</c:v>
                      </c:pt>
                      <c:pt idx="52">
                        <c:v>102</c:v>
                      </c:pt>
                      <c:pt idx="53">
                        <c:v>103</c:v>
                      </c:pt>
                      <c:pt idx="54">
                        <c:v>104</c:v>
                      </c:pt>
                      <c:pt idx="55">
                        <c:v>105</c:v>
                      </c:pt>
                      <c:pt idx="56">
                        <c:v>106</c:v>
                      </c:pt>
                      <c:pt idx="57">
                        <c:v>107</c:v>
                      </c:pt>
                      <c:pt idx="58">
                        <c:v>108</c:v>
                      </c:pt>
                      <c:pt idx="59">
                        <c:v>109</c:v>
                      </c:pt>
                      <c:pt idx="60">
                        <c:v>110</c:v>
                      </c:pt>
                      <c:pt idx="61">
                        <c:v>111</c:v>
                      </c:pt>
                      <c:pt idx="62">
                        <c:v>112</c:v>
                      </c:pt>
                      <c:pt idx="63">
                        <c:v>113</c:v>
                      </c:pt>
                      <c:pt idx="64">
                        <c:v>114</c:v>
                      </c:pt>
                      <c:pt idx="65">
                        <c:v>115</c:v>
                      </c:pt>
                      <c:pt idx="66">
                        <c:v>116</c:v>
                      </c:pt>
                      <c:pt idx="67">
                        <c:v>117</c:v>
                      </c:pt>
                      <c:pt idx="68">
                        <c:v>118</c:v>
                      </c:pt>
                      <c:pt idx="69">
                        <c:v>119</c:v>
                      </c:pt>
                      <c:pt idx="70">
                        <c:v>120</c:v>
                      </c:pt>
                      <c:pt idx="71">
                        <c:v>121</c:v>
                      </c:pt>
                      <c:pt idx="72">
                        <c:v>122</c:v>
                      </c:pt>
                      <c:pt idx="73">
                        <c:v>123</c:v>
                      </c:pt>
                      <c:pt idx="74">
                        <c:v>124</c:v>
                      </c:pt>
                      <c:pt idx="75">
                        <c:v>125</c:v>
                      </c:pt>
                      <c:pt idx="76">
                        <c:v>126</c:v>
                      </c:pt>
                      <c:pt idx="77">
                        <c:v>127</c:v>
                      </c:pt>
                      <c:pt idx="78">
                        <c:v>128</c:v>
                      </c:pt>
                      <c:pt idx="79">
                        <c:v>129</c:v>
                      </c:pt>
                      <c:pt idx="80">
                        <c:v>130</c:v>
                      </c:pt>
                      <c:pt idx="81">
                        <c:v>131</c:v>
                      </c:pt>
                      <c:pt idx="82">
                        <c:v>132</c:v>
                      </c:pt>
                      <c:pt idx="83">
                        <c:v>133</c:v>
                      </c:pt>
                      <c:pt idx="84">
                        <c:v>134</c:v>
                      </c:pt>
                      <c:pt idx="85">
                        <c:v>135</c:v>
                      </c:pt>
                      <c:pt idx="86">
                        <c:v>136</c:v>
                      </c:pt>
                      <c:pt idx="87">
                        <c:v>137</c:v>
                      </c:pt>
                      <c:pt idx="88">
                        <c:v>138</c:v>
                      </c:pt>
                      <c:pt idx="89">
                        <c:v>139</c:v>
                      </c:pt>
                      <c:pt idx="90">
                        <c:v>140</c:v>
                      </c:pt>
                      <c:pt idx="91">
                        <c:v>141</c:v>
                      </c:pt>
                      <c:pt idx="92">
                        <c:v>142</c:v>
                      </c:pt>
                      <c:pt idx="93">
                        <c:v>143</c:v>
                      </c:pt>
                      <c:pt idx="94">
                        <c:v>144</c:v>
                      </c:pt>
                      <c:pt idx="95">
                        <c:v>145</c:v>
                      </c:pt>
                      <c:pt idx="96">
                        <c:v>146</c:v>
                      </c:pt>
                      <c:pt idx="97">
                        <c:v>147</c:v>
                      </c:pt>
                      <c:pt idx="98">
                        <c:v>148</c:v>
                      </c:pt>
                      <c:pt idx="99">
                        <c:v>149</c:v>
                      </c:pt>
                      <c:pt idx="100">
                        <c:v>150</c:v>
                      </c:pt>
                      <c:pt idx="101">
                        <c:v>151</c:v>
                      </c:pt>
                      <c:pt idx="102">
                        <c:v>152</c:v>
                      </c:pt>
                      <c:pt idx="103">
                        <c:v>153</c:v>
                      </c:pt>
                      <c:pt idx="104">
                        <c:v>154</c:v>
                      </c:pt>
                      <c:pt idx="105">
                        <c:v>155</c:v>
                      </c:pt>
                      <c:pt idx="106">
                        <c:v>156</c:v>
                      </c:pt>
                      <c:pt idx="107">
                        <c:v>157</c:v>
                      </c:pt>
                      <c:pt idx="108">
                        <c:v>158</c:v>
                      </c:pt>
                      <c:pt idx="109">
                        <c:v>159</c:v>
                      </c:pt>
                      <c:pt idx="110">
                        <c:v>160</c:v>
                      </c:pt>
                      <c:pt idx="111">
                        <c:v>161</c:v>
                      </c:pt>
                      <c:pt idx="112">
                        <c:v>162</c:v>
                      </c:pt>
                      <c:pt idx="113">
                        <c:v>163</c:v>
                      </c:pt>
                      <c:pt idx="114">
                        <c:v>164</c:v>
                      </c:pt>
                      <c:pt idx="115">
                        <c:v>165</c:v>
                      </c:pt>
                      <c:pt idx="116">
                        <c:v>166</c:v>
                      </c:pt>
                      <c:pt idx="117">
                        <c:v>167</c:v>
                      </c:pt>
                      <c:pt idx="118">
                        <c:v>168</c:v>
                      </c:pt>
                      <c:pt idx="119">
                        <c:v>169</c:v>
                      </c:pt>
                      <c:pt idx="120">
                        <c:v>170</c:v>
                      </c:pt>
                      <c:pt idx="121">
                        <c:v>171</c:v>
                      </c:pt>
                      <c:pt idx="122">
                        <c:v>172</c:v>
                      </c:pt>
                      <c:pt idx="123">
                        <c:v>173</c:v>
                      </c:pt>
                      <c:pt idx="124">
                        <c:v>174</c:v>
                      </c:pt>
                      <c:pt idx="125">
                        <c:v>175</c:v>
                      </c:pt>
                      <c:pt idx="126">
                        <c:v>176</c:v>
                      </c:pt>
                      <c:pt idx="127">
                        <c:v>177</c:v>
                      </c:pt>
                      <c:pt idx="128">
                        <c:v>178</c:v>
                      </c:pt>
                      <c:pt idx="129">
                        <c:v>179</c:v>
                      </c:pt>
                      <c:pt idx="130">
                        <c:v>180</c:v>
                      </c:pt>
                      <c:pt idx="131">
                        <c:v>181</c:v>
                      </c:pt>
                      <c:pt idx="132">
                        <c:v>182</c:v>
                      </c:pt>
                      <c:pt idx="133">
                        <c:v>183</c:v>
                      </c:pt>
                      <c:pt idx="134">
                        <c:v>184</c:v>
                      </c:pt>
                      <c:pt idx="135">
                        <c:v>185</c:v>
                      </c:pt>
                      <c:pt idx="136">
                        <c:v>186</c:v>
                      </c:pt>
                      <c:pt idx="137">
                        <c:v>187</c:v>
                      </c:pt>
                      <c:pt idx="138">
                        <c:v>188</c:v>
                      </c:pt>
                      <c:pt idx="139">
                        <c:v>189</c:v>
                      </c:pt>
                      <c:pt idx="140">
                        <c:v>190</c:v>
                      </c:pt>
                      <c:pt idx="141">
                        <c:v>191</c:v>
                      </c:pt>
                      <c:pt idx="142">
                        <c:v>192</c:v>
                      </c:pt>
                      <c:pt idx="143">
                        <c:v>193</c:v>
                      </c:pt>
                      <c:pt idx="144">
                        <c:v>194</c:v>
                      </c:pt>
                      <c:pt idx="145">
                        <c:v>195</c:v>
                      </c:pt>
                      <c:pt idx="146">
                        <c:v>196</c:v>
                      </c:pt>
                      <c:pt idx="147">
                        <c:v>197</c:v>
                      </c:pt>
                      <c:pt idx="148">
                        <c:v>198</c:v>
                      </c:pt>
                      <c:pt idx="149">
                        <c:v>199</c:v>
                      </c:pt>
                      <c:pt idx="150">
                        <c:v>200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'Base Solow Model'!$P$2:$P$101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5.3220000000000001</c:v>
                      </c:pt>
                      <c:pt idx="1">
                        <c:v>5.3220000000000001</c:v>
                      </c:pt>
                      <c:pt idx="2">
                        <c:v>5.3220000000000001</c:v>
                      </c:pt>
                      <c:pt idx="3">
                        <c:v>5.3220000000000001</c:v>
                      </c:pt>
                      <c:pt idx="4">
                        <c:v>5.3220000000000001</c:v>
                      </c:pt>
                      <c:pt idx="5">
                        <c:v>5.3220000000000001</c:v>
                      </c:pt>
                      <c:pt idx="6">
                        <c:v>5.3220000000000001</c:v>
                      </c:pt>
                      <c:pt idx="7">
                        <c:v>5.3220000000000001</c:v>
                      </c:pt>
                      <c:pt idx="8">
                        <c:v>5.3220000000000001</c:v>
                      </c:pt>
                      <c:pt idx="9">
                        <c:v>5.3220000000000001</c:v>
                      </c:pt>
                      <c:pt idx="10">
                        <c:v>5.3220000000000001</c:v>
                      </c:pt>
                      <c:pt idx="11">
                        <c:v>5.3220000000000001</c:v>
                      </c:pt>
                      <c:pt idx="12">
                        <c:v>5.3220000000000001</c:v>
                      </c:pt>
                      <c:pt idx="13">
                        <c:v>5.3220000000000001</c:v>
                      </c:pt>
                      <c:pt idx="14">
                        <c:v>5.3220000000000001</c:v>
                      </c:pt>
                      <c:pt idx="15">
                        <c:v>5.3220000000000001</c:v>
                      </c:pt>
                      <c:pt idx="16">
                        <c:v>5.3220000000000001</c:v>
                      </c:pt>
                      <c:pt idx="17">
                        <c:v>5.3220000000000001</c:v>
                      </c:pt>
                      <c:pt idx="18">
                        <c:v>5.3220000000000001</c:v>
                      </c:pt>
                      <c:pt idx="19">
                        <c:v>5.3220000000000001</c:v>
                      </c:pt>
                      <c:pt idx="20">
                        <c:v>5.3220000000000001</c:v>
                      </c:pt>
                      <c:pt idx="21">
                        <c:v>5.3220000000000001</c:v>
                      </c:pt>
                      <c:pt idx="22">
                        <c:v>5.3220000000000001</c:v>
                      </c:pt>
                      <c:pt idx="23">
                        <c:v>5.3220000000000001</c:v>
                      </c:pt>
                      <c:pt idx="24">
                        <c:v>5.3220000000000001</c:v>
                      </c:pt>
                      <c:pt idx="25">
                        <c:v>5.3220000000000001</c:v>
                      </c:pt>
                      <c:pt idx="26">
                        <c:v>5.3220000000000001</c:v>
                      </c:pt>
                      <c:pt idx="27">
                        <c:v>5.3220000000000001</c:v>
                      </c:pt>
                      <c:pt idx="28">
                        <c:v>5.3220000000000001</c:v>
                      </c:pt>
                      <c:pt idx="29">
                        <c:v>5.3220000000000001</c:v>
                      </c:pt>
                      <c:pt idx="30">
                        <c:v>5.3220000000000001</c:v>
                      </c:pt>
                      <c:pt idx="31">
                        <c:v>5.3220000000000001</c:v>
                      </c:pt>
                      <c:pt idx="32">
                        <c:v>5.3220000000000001</c:v>
                      </c:pt>
                      <c:pt idx="33">
                        <c:v>5.3220000000000001</c:v>
                      </c:pt>
                      <c:pt idx="34">
                        <c:v>5.3220000000000001</c:v>
                      </c:pt>
                      <c:pt idx="35">
                        <c:v>5.3220000000000001</c:v>
                      </c:pt>
                      <c:pt idx="36">
                        <c:v>5.3220000000000001</c:v>
                      </c:pt>
                      <c:pt idx="37">
                        <c:v>5.3220000000000001</c:v>
                      </c:pt>
                      <c:pt idx="38">
                        <c:v>5.3220000000000001</c:v>
                      </c:pt>
                      <c:pt idx="39">
                        <c:v>5.3220000000000001</c:v>
                      </c:pt>
                      <c:pt idx="40">
                        <c:v>5.3220000000000001</c:v>
                      </c:pt>
                      <c:pt idx="41">
                        <c:v>5.3220000000000001</c:v>
                      </c:pt>
                      <c:pt idx="42">
                        <c:v>5.3220000000000001</c:v>
                      </c:pt>
                      <c:pt idx="43">
                        <c:v>5.3220000000000001</c:v>
                      </c:pt>
                      <c:pt idx="44">
                        <c:v>5.3220000000000001</c:v>
                      </c:pt>
                      <c:pt idx="45">
                        <c:v>5.3220000000000001</c:v>
                      </c:pt>
                      <c:pt idx="46">
                        <c:v>5.3220000000000001</c:v>
                      </c:pt>
                      <c:pt idx="47">
                        <c:v>5.3220000000000001</c:v>
                      </c:pt>
                      <c:pt idx="48">
                        <c:v>5.3220000000000001</c:v>
                      </c:pt>
                      <c:pt idx="49">
                        <c:v>5.3220000000000001</c:v>
                      </c:pt>
                      <c:pt idx="50">
                        <c:v>5.3220000000000001</c:v>
                      </c:pt>
                      <c:pt idx="51">
                        <c:v>5.3220000000000001</c:v>
                      </c:pt>
                      <c:pt idx="52">
                        <c:v>5.3220000000000001</c:v>
                      </c:pt>
                      <c:pt idx="53">
                        <c:v>5.3220000000000001</c:v>
                      </c:pt>
                      <c:pt idx="54">
                        <c:v>5.3220000000000001</c:v>
                      </c:pt>
                      <c:pt idx="55">
                        <c:v>5.3220000000000001</c:v>
                      </c:pt>
                      <c:pt idx="56">
                        <c:v>5.3220000000000001</c:v>
                      </c:pt>
                      <c:pt idx="57">
                        <c:v>5.3220000000000001</c:v>
                      </c:pt>
                      <c:pt idx="58">
                        <c:v>5.3220000000000001</c:v>
                      </c:pt>
                      <c:pt idx="59">
                        <c:v>5.3220000000000001</c:v>
                      </c:pt>
                      <c:pt idx="60">
                        <c:v>5.3220000000000001</c:v>
                      </c:pt>
                      <c:pt idx="61">
                        <c:v>5.3220000000000001</c:v>
                      </c:pt>
                      <c:pt idx="62">
                        <c:v>5.3220000000000001</c:v>
                      </c:pt>
                      <c:pt idx="63">
                        <c:v>5.3220000000000001</c:v>
                      </c:pt>
                      <c:pt idx="64">
                        <c:v>5.3220000000000001</c:v>
                      </c:pt>
                      <c:pt idx="65">
                        <c:v>5.3220000000000001</c:v>
                      </c:pt>
                      <c:pt idx="66">
                        <c:v>5.3220000000000001</c:v>
                      </c:pt>
                      <c:pt idx="67">
                        <c:v>5.3220000000000001</c:v>
                      </c:pt>
                      <c:pt idx="68">
                        <c:v>5.3220000000000001</c:v>
                      </c:pt>
                      <c:pt idx="69">
                        <c:v>5.3220000000000001</c:v>
                      </c:pt>
                      <c:pt idx="70">
                        <c:v>5.3220000000000001</c:v>
                      </c:pt>
                      <c:pt idx="71">
                        <c:v>5.3220000000000001</c:v>
                      </c:pt>
                      <c:pt idx="72">
                        <c:v>5.3220000000000001</c:v>
                      </c:pt>
                      <c:pt idx="73">
                        <c:v>5.3220000000000001</c:v>
                      </c:pt>
                      <c:pt idx="74">
                        <c:v>5.3220000000000001</c:v>
                      </c:pt>
                      <c:pt idx="75">
                        <c:v>5.3220000000000001</c:v>
                      </c:pt>
                      <c:pt idx="76">
                        <c:v>5.3220000000000001</c:v>
                      </c:pt>
                      <c:pt idx="77">
                        <c:v>5.3220000000000001</c:v>
                      </c:pt>
                      <c:pt idx="78">
                        <c:v>5.3220000000000001</c:v>
                      </c:pt>
                      <c:pt idx="79">
                        <c:v>5.3220000000000001</c:v>
                      </c:pt>
                      <c:pt idx="80">
                        <c:v>5.3220000000000001</c:v>
                      </c:pt>
                      <c:pt idx="81">
                        <c:v>5.3220000000000001</c:v>
                      </c:pt>
                      <c:pt idx="82">
                        <c:v>5.3220000000000001</c:v>
                      </c:pt>
                      <c:pt idx="83">
                        <c:v>5.3220000000000001</c:v>
                      </c:pt>
                      <c:pt idx="84">
                        <c:v>5.3220000000000001</c:v>
                      </c:pt>
                      <c:pt idx="85">
                        <c:v>5.3220000000000001</c:v>
                      </c:pt>
                      <c:pt idx="86">
                        <c:v>5.3220000000000001</c:v>
                      </c:pt>
                      <c:pt idx="87">
                        <c:v>5.3220000000000001</c:v>
                      </c:pt>
                      <c:pt idx="88">
                        <c:v>5.3220000000000001</c:v>
                      </c:pt>
                      <c:pt idx="89">
                        <c:v>5.3220000000000001</c:v>
                      </c:pt>
                      <c:pt idx="90">
                        <c:v>5.3220000000000001</c:v>
                      </c:pt>
                      <c:pt idx="91">
                        <c:v>5.3220000000000001</c:v>
                      </c:pt>
                      <c:pt idx="92">
                        <c:v>5.3220000000000001</c:v>
                      </c:pt>
                      <c:pt idx="93">
                        <c:v>5.3220000000000001</c:v>
                      </c:pt>
                      <c:pt idx="94">
                        <c:v>5.3220000000000001</c:v>
                      </c:pt>
                      <c:pt idx="95">
                        <c:v>5.3220000000000001</c:v>
                      </c:pt>
                      <c:pt idx="96">
                        <c:v>5.3220000000000001</c:v>
                      </c:pt>
                      <c:pt idx="97">
                        <c:v>5.3220000000000001</c:v>
                      </c:pt>
                      <c:pt idx="98">
                        <c:v>5.3220000000000001</c:v>
                      </c:pt>
                      <c:pt idx="99">
                        <c:v>5.3220000000000001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74C-45D7-8A1B-560EEB042D06}"/>
                  </c:ext>
                </c:extLst>
              </c15:ser>
            </c15:filteredLineSeries>
          </c:ext>
        </c:extLst>
      </c:lineChart>
      <c:catAx>
        <c:axId val="601897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5535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0189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71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Capital Per Effective Worker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4947227399317377E-2"/>
          <c:y val="9.1581872165412012E-2"/>
          <c:w val="0.87610023265556702"/>
          <c:h val="9.50339900471159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>
                <a:solidFill>
                  <a:schemeClr val="tx1"/>
                </a:solidFill>
              </a:rPr>
              <a:t>Output Per Effective Worker From Savings Rate 0.6 to 0.2</a:t>
            </a:r>
          </a:p>
        </c:rich>
      </c:tx>
      <c:layout>
        <c:manualLayout>
          <c:xMode val="edge"/>
          <c:yMode val="edge"/>
          <c:x val="0.15810988678518911"/>
          <c:y val="3.2264861485774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085252510553778E-2"/>
          <c:y val="0.18604106497542899"/>
          <c:w val="0.90786786582120604"/>
          <c:h val="0.71219029027736824"/>
        </c:manualLayout>
      </c:layout>
      <c:lineChart>
        <c:grouping val="standard"/>
        <c:varyColors val="0"/>
        <c:ser>
          <c:idx val="0"/>
          <c:order val="0"/>
          <c:tx>
            <c:v>Output Per Effective Worker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'Savings Shock Down'!$A$52:$A$202</c:f>
              <c:numCache>
                <c:formatCode>General</c:formatCode>
                <c:ptCount val="15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  <c:pt idx="61">
                  <c:v>111</c:v>
                </c:pt>
                <c:pt idx="62">
                  <c:v>112</c:v>
                </c:pt>
                <c:pt idx="63">
                  <c:v>113</c:v>
                </c:pt>
                <c:pt idx="64">
                  <c:v>114</c:v>
                </c:pt>
                <c:pt idx="65">
                  <c:v>115</c:v>
                </c:pt>
                <c:pt idx="66">
                  <c:v>116</c:v>
                </c:pt>
                <c:pt idx="67">
                  <c:v>117</c:v>
                </c:pt>
                <c:pt idx="68">
                  <c:v>118</c:v>
                </c:pt>
                <c:pt idx="69">
                  <c:v>119</c:v>
                </c:pt>
                <c:pt idx="70">
                  <c:v>120</c:v>
                </c:pt>
                <c:pt idx="71">
                  <c:v>121</c:v>
                </c:pt>
                <c:pt idx="72">
                  <c:v>122</c:v>
                </c:pt>
                <c:pt idx="73">
                  <c:v>123</c:v>
                </c:pt>
                <c:pt idx="74">
                  <c:v>124</c:v>
                </c:pt>
                <c:pt idx="75">
                  <c:v>125</c:v>
                </c:pt>
                <c:pt idx="76">
                  <c:v>126</c:v>
                </c:pt>
                <c:pt idx="77">
                  <c:v>127</c:v>
                </c:pt>
                <c:pt idx="78">
                  <c:v>128</c:v>
                </c:pt>
                <c:pt idx="79">
                  <c:v>129</c:v>
                </c:pt>
                <c:pt idx="80">
                  <c:v>130</c:v>
                </c:pt>
                <c:pt idx="81">
                  <c:v>131</c:v>
                </c:pt>
                <c:pt idx="82">
                  <c:v>132</c:v>
                </c:pt>
                <c:pt idx="83">
                  <c:v>133</c:v>
                </c:pt>
                <c:pt idx="84">
                  <c:v>134</c:v>
                </c:pt>
                <c:pt idx="85">
                  <c:v>135</c:v>
                </c:pt>
                <c:pt idx="86">
                  <c:v>136</c:v>
                </c:pt>
                <c:pt idx="87">
                  <c:v>137</c:v>
                </c:pt>
                <c:pt idx="88">
                  <c:v>138</c:v>
                </c:pt>
                <c:pt idx="89">
                  <c:v>139</c:v>
                </c:pt>
                <c:pt idx="90">
                  <c:v>140</c:v>
                </c:pt>
                <c:pt idx="91">
                  <c:v>141</c:v>
                </c:pt>
                <c:pt idx="92">
                  <c:v>142</c:v>
                </c:pt>
                <c:pt idx="93">
                  <c:v>143</c:v>
                </c:pt>
                <c:pt idx="94">
                  <c:v>144</c:v>
                </c:pt>
                <c:pt idx="95">
                  <c:v>145</c:v>
                </c:pt>
                <c:pt idx="96">
                  <c:v>146</c:v>
                </c:pt>
                <c:pt idx="97">
                  <c:v>147</c:v>
                </c:pt>
                <c:pt idx="98">
                  <c:v>148</c:v>
                </c:pt>
                <c:pt idx="99">
                  <c:v>149</c:v>
                </c:pt>
                <c:pt idx="100">
                  <c:v>150</c:v>
                </c:pt>
                <c:pt idx="101">
                  <c:v>151</c:v>
                </c:pt>
                <c:pt idx="102">
                  <c:v>152</c:v>
                </c:pt>
                <c:pt idx="103">
                  <c:v>153</c:v>
                </c:pt>
                <c:pt idx="104">
                  <c:v>154</c:v>
                </c:pt>
                <c:pt idx="105">
                  <c:v>155</c:v>
                </c:pt>
                <c:pt idx="106">
                  <c:v>156</c:v>
                </c:pt>
                <c:pt idx="107">
                  <c:v>157</c:v>
                </c:pt>
                <c:pt idx="108">
                  <c:v>158</c:v>
                </c:pt>
                <c:pt idx="109">
                  <c:v>159</c:v>
                </c:pt>
                <c:pt idx="110">
                  <c:v>160</c:v>
                </c:pt>
                <c:pt idx="111">
                  <c:v>161</c:v>
                </c:pt>
                <c:pt idx="112">
                  <c:v>162</c:v>
                </c:pt>
                <c:pt idx="113">
                  <c:v>163</c:v>
                </c:pt>
                <c:pt idx="114">
                  <c:v>164</c:v>
                </c:pt>
                <c:pt idx="115">
                  <c:v>165</c:v>
                </c:pt>
                <c:pt idx="116">
                  <c:v>166</c:v>
                </c:pt>
                <c:pt idx="117">
                  <c:v>167</c:v>
                </c:pt>
                <c:pt idx="118">
                  <c:v>168</c:v>
                </c:pt>
                <c:pt idx="119">
                  <c:v>169</c:v>
                </c:pt>
                <c:pt idx="120">
                  <c:v>170</c:v>
                </c:pt>
                <c:pt idx="121">
                  <c:v>171</c:v>
                </c:pt>
                <c:pt idx="122">
                  <c:v>172</c:v>
                </c:pt>
                <c:pt idx="123">
                  <c:v>173</c:v>
                </c:pt>
                <c:pt idx="124">
                  <c:v>174</c:v>
                </c:pt>
                <c:pt idx="125">
                  <c:v>175</c:v>
                </c:pt>
                <c:pt idx="126">
                  <c:v>176</c:v>
                </c:pt>
                <c:pt idx="127">
                  <c:v>177</c:v>
                </c:pt>
                <c:pt idx="128">
                  <c:v>178</c:v>
                </c:pt>
                <c:pt idx="129">
                  <c:v>179</c:v>
                </c:pt>
                <c:pt idx="130">
                  <c:v>180</c:v>
                </c:pt>
                <c:pt idx="131">
                  <c:v>181</c:v>
                </c:pt>
                <c:pt idx="132">
                  <c:v>182</c:v>
                </c:pt>
                <c:pt idx="133">
                  <c:v>183</c:v>
                </c:pt>
                <c:pt idx="134">
                  <c:v>184</c:v>
                </c:pt>
                <c:pt idx="135">
                  <c:v>185</c:v>
                </c:pt>
                <c:pt idx="136">
                  <c:v>186</c:v>
                </c:pt>
                <c:pt idx="137">
                  <c:v>187</c:v>
                </c:pt>
                <c:pt idx="138">
                  <c:v>188</c:v>
                </c:pt>
                <c:pt idx="139">
                  <c:v>189</c:v>
                </c:pt>
                <c:pt idx="140">
                  <c:v>190</c:v>
                </c:pt>
                <c:pt idx="141">
                  <c:v>191</c:v>
                </c:pt>
                <c:pt idx="142">
                  <c:v>192</c:v>
                </c:pt>
                <c:pt idx="143">
                  <c:v>193</c:v>
                </c:pt>
                <c:pt idx="144">
                  <c:v>194</c:v>
                </c:pt>
                <c:pt idx="145">
                  <c:v>195</c:v>
                </c:pt>
                <c:pt idx="146">
                  <c:v>196</c:v>
                </c:pt>
                <c:pt idx="147">
                  <c:v>197</c:v>
                </c:pt>
                <c:pt idx="148">
                  <c:v>198</c:v>
                </c:pt>
                <c:pt idx="149">
                  <c:v>199</c:v>
                </c:pt>
                <c:pt idx="150">
                  <c:v>200</c:v>
                </c:pt>
              </c:numCache>
            </c:numRef>
          </c:cat>
          <c:val>
            <c:numRef>
              <c:f>'Savings Shock Down'!$E$51:$E$201</c:f>
              <c:numCache>
                <c:formatCode>General</c:formatCode>
                <c:ptCount val="151"/>
                <c:pt idx="0">
                  <c:v>1.3965920732803647</c:v>
                </c:pt>
                <c:pt idx="1">
                  <c:v>1.3966448598880814</c:v>
                </c:pt>
                <c:pt idx="2">
                  <c:v>1.3966917945457273</c:v>
                </c:pt>
                <c:pt idx="3">
                  <c:v>1.3967335264784522</c:v>
                </c:pt>
                <c:pt idx="4">
                  <c:v>1.3967706327857998</c:v>
                </c:pt>
                <c:pt idx="5">
                  <c:v>1.3968036264753265</c:v>
                </c:pt>
                <c:pt idx="6">
                  <c:v>1.3968329635970487</c:v>
                </c:pt>
                <c:pt idx="7">
                  <c:v>1.3968590495802624</c:v>
                </c:pt>
                <c:pt idx="8">
                  <c:v>1.3968822448626399</c:v>
                </c:pt>
                <c:pt idx="9">
                  <c:v>1.3969028698912056</c:v>
                </c:pt>
                <c:pt idx="10">
                  <c:v>1.3969212095657371</c:v>
                </c:pt>
                <c:pt idx="11">
                  <c:v>1.3969375171871077</c:v>
                </c:pt>
                <c:pt idx="12">
                  <c:v>1.3969520179660129</c:v>
                </c:pt>
                <c:pt idx="13">
                  <c:v>1.3969649121412477</c:v>
                </c:pt>
                <c:pt idx="14">
                  <c:v>1.3969763777511612</c:v>
                </c:pt>
                <c:pt idx="15">
                  <c:v>1.3969865730970019</c:v>
                </c:pt>
                <c:pt idx="16">
                  <c:v>1.3969956389325158</c:v>
                </c:pt>
                <c:pt idx="17">
                  <c:v>1.3970037004103066</c:v>
                </c:pt>
                <c:pt idx="18">
                  <c:v>1.3970108688120482</c:v>
                </c:pt>
                <c:pt idx="19">
                  <c:v>1.3970172430866021</c:v>
                </c:pt>
                <c:pt idx="20">
                  <c:v>1.3970229112174208</c:v>
                </c:pt>
                <c:pt idx="21">
                  <c:v>1.3970279514382038</c:v>
                </c:pt>
                <c:pt idx="22">
                  <c:v>1.3970324333136879</c:v>
                </c:pt>
                <c:pt idx="23">
                  <c:v>1.3970364187005442</c:v>
                </c:pt>
                <c:pt idx="24">
                  <c:v>1.3970399626017038</c:v>
                </c:pt>
                <c:pt idx="25">
                  <c:v>1.3970431139259452</c:v>
                </c:pt>
                <c:pt idx="26">
                  <c:v>1.3970459161632551</c:v>
                </c:pt>
                <c:pt idx="27">
                  <c:v>1.397048407985318</c:v>
                </c:pt>
                <c:pt idx="28">
                  <c:v>1.3970506237794331</c:v>
                </c:pt>
                <c:pt idx="29">
                  <c:v>1.3970525941232501</c:v>
                </c:pt>
                <c:pt idx="30">
                  <c:v>1.3970543462068865</c:v>
                </c:pt>
                <c:pt idx="31">
                  <c:v>1.3970559042082589</c:v>
                </c:pt>
                <c:pt idx="32">
                  <c:v>1.3970572896268212</c:v>
                </c:pt>
                <c:pt idx="33">
                  <c:v>1.3970585215803168</c:v>
                </c:pt>
                <c:pt idx="34">
                  <c:v>1.3970596170686473</c:v>
                </c:pt>
                <c:pt idx="35">
                  <c:v>1.3970605912085035</c:v>
                </c:pt>
                <c:pt idx="36">
                  <c:v>1.3970614574419964</c:v>
                </c:pt>
                <c:pt idx="37">
                  <c:v>1.3970622277221747</c:v>
                </c:pt>
                <c:pt idx="38">
                  <c:v>1.3970629126779841</c:v>
                </c:pt>
                <c:pt idx="39">
                  <c:v>1.3970635217609544</c:v>
                </c:pt>
                <c:pt idx="40">
                  <c:v>1.397064063375631</c:v>
                </c:pt>
                <c:pt idx="41">
                  <c:v>1.3970645449955597</c:v>
                </c:pt>
                <c:pt idx="42">
                  <c:v>1.397064973266418</c:v>
                </c:pt>
                <c:pt idx="43">
                  <c:v>1.397065354097726</c:v>
                </c:pt>
                <c:pt idx="44">
                  <c:v>1.3970656927443921</c:v>
                </c:pt>
                <c:pt idx="45">
                  <c:v>1.3970659938792291</c:v>
                </c:pt>
                <c:pt idx="46">
                  <c:v>1.3970662616574352</c:v>
                </c:pt>
                <c:pt idx="47">
                  <c:v>1.3970664997739315</c:v>
                </c:pt>
                <c:pt idx="48">
                  <c:v>1.3970667115143485</c:v>
                </c:pt>
                <c:pt idx="49">
                  <c:v>1.397066899800365</c:v>
                </c:pt>
                <c:pt idx="50">
                  <c:v>1.3970670672300229</c:v>
                </c:pt>
                <c:pt idx="51">
                  <c:v>1.3702663830185871</c:v>
                </c:pt>
                <c:pt idx="52">
                  <c:v>1.345079100265743</c:v>
                </c:pt>
                <c:pt idx="53">
                  <c:v>1.3214660297865801</c:v>
                </c:pt>
                <c:pt idx="54">
                  <c:v>1.2993842834945968</c:v>
                </c:pt>
                <c:pt idx="55">
                  <c:v>1.2787872247959715</c:v>
                </c:pt>
                <c:pt idx="56">
                  <c:v>1.2596245422633123</c:v>
                </c:pt>
                <c:pt idx="57">
                  <c:v>1.2418424474429919</c:v>
                </c:pt>
                <c:pt idx="58">
                  <c:v>1.2253839908168236</c:v>
                </c:pt>
                <c:pt idx="59">
                  <c:v>1.2101894833753535</c:v>
                </c:pt>
                <c:pt idx="60">
                  <c:v>1.1961970055917093</c:v>
                </c:pt>
                <c:pt idx="61">
                  <c:v>1.1833429813322329</c:v>
                </c:pt>
                <c:pt idx="62">
                  <c:v>1.1715627917465752</c:v>
                </c:pt>
                <c:pt idx="63">
                  <c:v>1.1607914035720002</c:v>
                </c:pt>
                <c:pt idx="64">
                  <c:v>1.1509639874717126</c:v>
                </c:pt>
                <c:pt idx="65">
                  <c:v>1.1420165047268753</c:v>
                </c:pt>
                <c:pt idx="66">
                  <c:v>1.1338862444112694</c:v>
                </c:pt>
                <c:pt idx="67">
                  <c:v>1.1265122976334596</c:v>
                </c:pt>
                <c:pt idx="68">
                  <c:v>1.1198359600799299</c:v>
                </c:pt>
                <c:pt idx="69">
                  <c:v>1.113801058541672</c:v>
                </c:pt>
                <c:pt idx="70">
                  <c:v>1.1083542010584277</c:v>
                </c:pt>
                <c:pt idx="71">
                  <c:v>1.1034449535788302</c:v>
                </c:pt>
                <c:pt idx="72">
                  <c:v>1.0990259485235925</c:v>
                </c:pt>
                <c:pt idx="73">
                  <c:v>1.0950529323517277</c:v>
                </c:pt>
                <c:pt idx="74">
                  <c:v>1.0914847602298914</c:v>
                </c:pt>
                <c:pt idx="75">
                  <c:v>1.0882833462962089</c:v>
                </c:pt>
                <c:pt idx="76">
                  <c:v>1.0854135779157759</c:v>
                </c:pt>
                <c:pt idx="77">
                  <c:v>1.0828432018713894</c:v>
                </c:pt>
                <c:pt idx="78">
                  <c:v>1.0805426897368</c:v>
                </c:pt>
                <c:pt idx="79">
                  <c:v>1.0784850888414583</c:v>
                </c:pt>
                <c:pt idx="80">
                  <c:v>1.0766458643365291</c:v>
                </c:pt>
                <c:pt idx="81">
                  <c:v>1.0750027369734025</c:v>
                </c:pt>
                <c:pt idx="82">
                  <c:v>1.0735355203514647</c:v>
                </c:pt>
                <c:pt idx="83">
                  <c:v>1.0722259606095197</c:v>
                </c:pt>
                <c:pt idx="84">
                  <c:v>1.0710575808405725</c:v>
                </c:pt>
                <c:pt idx="85">
                  <c:v>1.0700155319088316</c:v>
                </c:pt>
                <c:pt idx="86">
                  <c:v>1.069086450840159</c:v>
                </c:pt>
                <c:pt idx="87">
                  <c:v>1.0682583275376338</c:v>
                </c:pt>
                <c:pt idx="88">
                  <c:v>1.0675203802345401</c:v>
                </c:pt>
                <c:pt idx="89">
                  <c:v>1.0668629398286416</c:v>
                </c:pt>
                <c:pt idx="90">
                  <c:v>1.0662773430344004</c:v>
                </c:pt>
                <c:pt idx="91">
                  <c:v>1.0657558341343485</c:v>
                </c:pt>
                <c:pt idx="92">
                  <c:v>1.0652914749983362</c:v>
                </c:pt>
                <c:pt idx="93">
                  <c:v>1.0648780629619046</c:v>
                </c:pt>
                <c:pt idx="94">
                  <c:v>1.064510056105618</c:v>
                </c:pt>
                <c:pt idx="95">
                  <c:v>1.064182505449857</c:v>
                </c:pt>
                <c:pt idx="96">
                  <c:v>1.0638909935692873</c:v>
                </c:pt>
                <c:pt idx="97">
                  <c:v>1.063631579133798</c:v>
                </c:pt>
                <c:pt idx="98">
                  <c:v>1.0634007468947566</c:v>
                </c:pt>
                <c:pt idx="99">
                  <c:v>1.063195362654179</c:v>
                </c:pt>
                <c:pt idx="100">
                  <c:v>1.063012632777705</c:v>
                </c:pt>
                <c:pt idx="101">
                  <c:v>1.0628500678383828</c:v>
                </c:pt>
                <c:pt idx="102">
                  <c:v>1.0627054500058868</c:v>
                </c:pt>
                <c:pt idx="103">
                  <c:v>1.0625768038239156</c:v>
                </c:pt>
                <c:pt idx="104">
                  <c:v>1.062462370046426</c:v>
                </c:pt>
                <c:pt idx="105">
                  <c:v>1.0623605822304911</c:v>
                </c:pt>
                <c:pt idx="106">
                  <c:v>1.0622700458095824</c:v>
                </c:pt>
                <c:pt idx="107">
                  <c:v>1.0621895193957029</c:v>
                </c:pt>
                <c:pt idx="108">
                  <c:v>1.0621178980819193</c:v>
                </c:pt>
                <c:pt idx="109">
                  <c:v>1.062054198538346</c:v>
                </c:pt>
                <c:pt idx="110">
                  <c:v>1.0619975457145543</c:v>
                </c:pt>
                <c:pt idx="111">
                  <c:v>1.0619471609796869</c:v>
                </c:pt>
                <c:pt idx="112">
                  <c:v>1.0619023515483477</c:v>
                </c:pt>
                <c:pt idx="113">
                  <c:v>1.0618625010556475</c:v>
                </c:pt>
                <c:pt idx="114">
                  <c:v>1.0618270611587162</c:v>
                </c:pt>
                <c:pt idx="115">
                  <c:v>1.0617955440546303</c:v>
                </c:pt>
                <c:pt idx="116">
                  <c:v>1.061767515816133</c:v>
                </c:pt>
                <c:pt idx="117">
                  <c:v>1.0617425904568538</c:v>
                </c:pt>
                <c:pt idx="118">
                  <c:v>1.0617204246470315</c:v>
                </c:pt>
                <c:pt idx="119">
                  <c:v>1.0617007130091232</c:v>
                </c:pt>
                <c:pt idx="120">
                  <c:v>1.0616831839302019</c:v>
                </c:pt>
                <c:pt idx="121">
                  <c:v>1.0616675958348001</c:v>
                </c:pt>
                <c:pt idx="122">
                  <c:v>1.0616537338679053</c:v>
                </c:pt>
                <c:pt idx="123">
                  <c:v>1.061641406943242</c:v>
                </c:pt>
                <c:pt idx="124">
                  <c:v>1.0616304451168244</c:v>
                </c:pt>
                <c:pt idx="125">
                  <c:v>1.0616206972500983</c:v>
                </c:pt>
                <c:pt idx="126">
                  <c:v>1.061612028930881</c:v>
                </c:pt>
                <c:pt idx="127">
                  <c:v>1.0616043206237578</c:v>
                </c:pt>
                <c:pt idx="128">
                  <c:v>1.061597466024697</c:v>
                </c:pt>
                <c:pt idx="129">
                  <c:v>1.0615913705973994</c:v>
                </c:pt>
                <c:pt idx="130">
                  <c:v>1.0615859502713605</c:v>
                </c:pt>
                <c:pt idx="131">
                  <c:v>1.0615811302838216</c:v>
                </c:pt>
                <c:pt idx="132">
                  <c:v>1.0615768441497357</c:v>
                </c:pt>
                <c:pt idx="133">
                  <c:v>1.0615730327456272</c:v>
                </c:pt>
                <c:pt idx="134">
                  <c:v>1.0615696434947679</c:v>
                </c:pt>
                <c:pt idx="135">
                  <c:v>1.0615666296424835</c:v>
                </c:pt>
                <c:pt idx="136">
                  <c:v>1.0615639496116314</c:v>
                </c:pt>
                <c:pt idx="137">
                  <c:v>1.0615615664293929</c:v>
                </c:pt>
                <c:pt idx="138">
                  <c:v>1.0615594472174954</c:v>
                </c:pt>
                <c:pt idx="139">
                  <c:v>1.0615575627388512</c:v>
                </c:pt>
                <c:pt idx="140">
                  <c:v>1.0615558869943769</c:v>
                </c:pt>
                <c:pt idx="141">
                  <c:v>1.0615543968644396</c:v>
                </c:pt>
                <c:pt idx="142">
                  <c:v>1.0615530717899972</c:v>
                </c:pt>
                <c:pt idx="143">
                  <c:v>1.0615518934890364</c:v>
                </c:pt>
                <c:pt idx="144">
                  <c:v>1.0615508457044078</c:v>
                </c:pt>
                <c:pt idx="145">
                  <c:v>1.0615499139795785</c:v>
                </c:pt>
                <c:pt idx="146">
                  <c:v>1.0615490854592167</c:v>
                </c:pt>
                <c:pt idx="147">
                  <c:v>1.061548348711856</c:v>
                </c:pt>
                <c:pt idx="148">
                  <c:v>1.0615476935721988</c:v>
                </c:pt>
                <c:pt idx="149">
                  <c:v>1.0615471110008809</c:v>
                </c:pt>
                <c:pt idx="150">
                  <c:v>1.0615465929597678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3-4D85-A463-D0954A8AE32F}"/>
            </c:ext>
          </c:extLst>
        </c:ser>
        <c:ser>
          <c:idx val="2"/>
          <c:order val="2"/>
          <c:tx>
            <c:v>Steady State (s=0.6)</c:v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3.3627933680326946E-2"/>
                  <c:y val="3.22648614857746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13-4D85-A463-D0954A8AE3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'Savings Shock Down'!$R$51:$R$201</c:f>
              <c:numCache>
                <c:formatCode>General</c:formatCode>
                <c:ptCount val="151"/>
                <c:pt idx="0">
                  <c:v>1.3971</c:v>
                </c:pt>
                <c:pt idx="1">
                  <c:v>1.3971</c:v>
                </c:pt>
                <c:pt idx="2">
                  <c:v>1.3971</c:v>
                </c:pt>
                <c:pt idx="3">
                  <c:v>1.3971</c:v>
                </c:pt>
                <c:pt idx="4">
                  <c:v>1.3971</c:v>
                </c:pt>
                <c:pt idx="5">
                  <c:v>1.3971</c:v>
                </c:pt>
                <c:pt idx="6">
                  <c:v>1.3971</c:v>
                </c:pt>
                <c:pt idx="7">
                  <c:v>1.3971</c:v>
                </c:pt>
                <c:pt idx="8">
                  <c:v>1.3971</c:v>
                </c:pt>
                <c:pt idx="9">
                  <c:v>1.3971</c:v>
                </c:pt>
                <c:pt idx="10">
                  <c:v>1.3971</c:v>
                </c:pt>
                <c:pt idx="11">
                  <c:v>1.3971</c:v>
                </c:pt>
                <c:pt idx="12">
                  <c:v>1.3971</c:v>
                </c:pt>
                <c:pt idx="13">
                  <c:v>1.3971</c:v>
                </c:pt>
                <c:pt idx="14">
                  <c:v>1.3971</c:v>
                </c:pt>
                <c:pt idx="15">
                  <c:v>1.3971</c:v>
                </c:pt>
                <c:pt idx="16">
                  <c:v>1.3971</c:v>
                </c:pt>
                <c:pt idx="17">
                  <c:v>1.3971</c:v>
                </c:pt>
                <c:pt idx="18">
                  <c:v>1.3971</c:v>
                </c:pt>
                <c:pt idx="19">
                  <c:v>1.3971</c:v>
                </c:pt>
                <c:pt idx="20">
                  <c:v>1.3971</c:v>
                </c:pt>
                <c:pt idx="21">
                  <c:v>1.3971</c:v>
                </c:pt>
                <c:pt idx="22">
                  <c:v>1.3971</c:v>
                </c:pt>
                <c:pt idx="23">
                  <c:v>1.3971</c:v>
                </c:pt>
                <c:pt idx="24">
                  <c:v>1.3971</c:v>
                </c:pt>
                <c:pt idx="25">
                  <c:v>1.3971</c:v>
                </c:pt>
                <c:pt idx="26">
                  <c:v>1.3971</c:v>
                </c:pt>
                <c:pt idx="27">
                  <c:v>1.3971</c:v>
                </c:pt>
                <c:pt idx="28">
                  <c:v>1.3971</c:v>
                </c:pt>
                <c:pt idx="29">
                  <c:v>1.3971</c:v>
                </c:pt>
                <c:pt idx="30">
                  <c:v>1.3971</c:v>
                </c:pt>
                <c:pt idx="31">
                  <c:v>1.3971</c:v>
                </c:pt>
                <c:pt idx="32">
                  <c:v>1.3971</c:v>
                </c:pt>
                <c:pt idx="33">
                  <c:v>1.3971</c:v>
                </c:pt>
                <c:pt idx="34">
                  <c:v>1.3971</c:v>
                </c:pt>
                <c:pt idx="35">
                  <c:v>1.3971</c:v>
                </c:pt>
                <c:pt idx="36">
                  <c:v>1.3971</c:v>
                </c:pt>
                <c:pt idx="37">
                  <c:v>1.3971</c:v>
                </c:pt>
                <c:pt idx="38">
                  <c:v>1.3971</c:v>
                </c:pt>
                <c:pt idx="39">
                  <c:v>1.3971</c:v>
                </c:pt>
                <c:pt idx="40">
                  <c:v>1.3971</c:v>
                </c:pt>
                <c:pt idx="41">
                  <c:v>1.3971</c:v>
                </c:pt>
                <c:pt idx="42">
                  <c:v>1.3971</c:v>
                </c:pt>
                <c:pt idx="43">
                  <c:v>1.3971</c:v>
                </c:pt>
                <c:pt idx="44">
                  <c:v>1.3971</c:v>
                </c:pt>
                <c:pt idx="45">
                  <c:v>1.3971</c:v>
                </c:pt>
                <c:pt idx="46">
                  <c:v>1.3971</c:v>
                </c:pt>
                <c:pt idx="47">
                  <c:v>1.3971</c:v>
                </c:pt>
                <c:pt idx="48">
                  <c:v>1.3971</c:v>
                </c:pt>
                <c:pt idx="49">
                  <c:v>1.3971</c:v>
                </c:pt>
                <c:pt idx="50">
                  <c:v>1.3971</c:v>
                </c:pt>
                <c:pt idx="51">
                  <c:v>1.3971</c:v>
                </c:pt>
                <c:pt idx="52">
                  <c:v>1.3971</c:v>
                </c:pt>
                <c:pt idx="53">
                  <c:v>1.3971</c:v>
                </c:pt>
                <c:pt idx="54">
                  <c:v>1.3971</c:v>
                </c:pt>
                <c:pt idx="55">
                  <c:v>1.3971</c:v>
                </c:pt>
                <c:pt idx="56">
                  <c:v>1.3971</c:v>
                </c:pt>
                <c:pt idx="57">
                  <c:v>1.3971</c:v>
                </c:pt>
                <c:pt idx="58">
                  <c:v>1.3971</c:v>
                </c:pt>
                <c:pt idx="59">
                  <c:v>1.3971</c:v>
                </c:pt>
                <c:pt idx="60">
                  <c:v>1.3971</c:v>
                </c:pt>
                <c:pt idx="61">
                  <c:v>1.3971</c:v>
                </c:pt>
                <c:pt idx="62">
                  <c:v>1.3971</c:v>
                </c:pt>
                <c:pt idx="63">
                  <c:v>1.3971</c:v>
                </c:pt>
                <c:pt idx="64">
                  <c:v>1.3971</c:v>
                </c:pt>
                <c:pt idx="65">
                  <c:v>1.3971</c:v>
                </c:pt>
                <c:pt idx="66">
                  <c:v>1.3971</c:v>
                </c:pt>
                <c:pt idx="67">
                  <c:v>1.3971</c:v>
                </c:pt>
                <c:pt idx="68">
                  <c:v>1.3971</c:v>
                </c:pt>
                <c:pt idx="69">
                  <c:v>1.3971</c:v>
                </c:pt>
                <c:pt idx="70">
                  <c:v>1.3971</c:v>
                </c:pt>
                <c:pt idx="71">
                  <c:v>1.3971</c:v>
                </c:pt>
                <c:pt idx="72">
                  <c:v>1.3971</c:v>
                </c:pt>
                <c:pt idx="73">
                  <c:v>1.3971</c:v>
                </c:pt>
                <c:pt idx="74">
                  <c:v>1.3971</c:v>
                </c:pt>
                <c:pt idx="75">
                  <c:v>1.3971</c:v>
                </c:pt>
                <c:pt idx="76">
                  <c:v>1.3971</c:v>
                </c:pt>
                <c:pt idx="77">
                  <c:v>1.3971</c:v>
                </c:pt>
                <c:pt idx="78">
                  <c:v>1.3971</c:v>
                </c:pt>
                <c:pt idx="79">
                  <c:v>1.3971</c:v>
                </c:pt>
                <c:pt idx="80">
                  <c:v>1.3971</c:v>
                </c:pt>
                <c:pt idx="81">
                  <c:v>1.3971</c:v>
                </c:pt>
                <c:pt idx="82">
                  <c:v>1.3971</c:v>
                </c:pt>
                <c:pt idx="83">
                  <c:v>1.3971</c:v>
                </c:pt>
                <c:pt idx="84">
                  <c:v>1.3971</c:v>
                </c:pt>
                <c:pt idx="85">
                  <c:v>1.3971</c:v>
                </c:pt>
                <c:pt idx="86">
                  <c:v>1.3971</c:v>
                </c:pt>
                <c:pt idx="87">
                  <c:v>1.3971</c:v>
                </c:pt>
                <c:pt idx="88">
                  <c:v>1.3971</c:v>
                </c:pt>
                <c:pt idx="89">
                  <c:v>1.3971</c:v>
                </c:pt>
                <c:pt idx="90">
                  <c:v>1.3971</c:v>
                </c:pt>
                <c:pt idx="91">
                  <c:v>1.3971</c:v>
                </c:pt>
                <c:pt idx="92">
                  <c:v>1.3971</c:v>
                </c:pt>
                <c:pt idx="93">
                  <c:v>1.3971</c:v>
                </c:pt>
                <c:pt idx="94">
                  <c:v>1.3971</c:v>
                </c:pt>
                <c:pt idx="95">
                  <c:v>1.3971</c:v>
                </c:pt>
                <c:pt idx="96">
                  <c:v>1.3971</c:v>
                </c:pt>
                <c:pt idx="97">
                  <c:v>1.3971</c:v>
                </c:pt>
                <c:pt idx="98">
                  <c:v>1.3971</c:v>
                </c:pt>
                <c:pt idx="99">
                  <c:v>1.3971</c:v>
                </c:pt>
                <c:pt idx="100">
                  <c:v>1.3971</c:v>
                </c:pt>
                <c:pt idx="101">
                  <c:v>1.3971</c:v>
                </c:pt>
                <c:pt idx="102">
                  <c:v>1.3971</c:v>
                </c:pt>
                <c:pt idx="103">
                  <c:v>1.3971</c:v>
                </c:pt>
                <c:pt idx="104">
                  <c:v>1.3971</c:v>
                </c:pt>
                <c:pt idx="105">
                  <c:v>1.3971</c:v>
                </c:pt>
                <c:pt idx="106">
                  <c:v>1.3971</c:v>
                </c:pt>
                <c:pt idx="107">
                  <c:v>1.3971</c:v>
                </c:pt>
                <c:pt idx="108">
                  <c:v>1.3971</c:v>
                </c:pt>
                <c:pt idx="109">
                  <c:v>1.3971</c:v>
                </c:pt>
                <c:pt idx="110">
                  <c:v>1.3971</c:v>
                </c:pt>
                <c:pt idx="111">
                  <c:v>1.3971</c:v>
                </c:pt>
                <c:pt idx="112">
                  <c:v>1.3971</c:v>
                </c:pt>
                <c:pt idx="113">
                  <c:v>1.3971</c:v>
                </c:pt>
                <c:pt idx="114">
                  <c:v>1.3971</c:v>
                </c:pt>
                <c:pt idx="115">
                  <c:v>1.3971</c:v>
                </c:pt>
                <c:pt idx="116">
                  <c:v>1.3971</c:v>
                </c:pt>
                <c:pt idx="117">
                  <c:v>1.3971</c:v>
                </c:pt>
                <c:pt idx="118">
                  <c:v>1.3971</c:v>
                </c:pt>
                <c:pt idx="119">
                  <c:v>1.3971</c:v>
                </c:pt>
                <c:pt idx="120">
                  <c:v>1.3971</c:v>
                </c:pt>
                <c:pt idx="121">
                  <c:v>1.3971</c:v>
                </c:pt>
                <c:pt idx="122">
                  <c:v>1.3971</c:v>
                </c:pt>
                <c:pt idx="123">
                  <c:v>1.3971</c:v>
                </c:pt>
                <c:pt idx="124">
                  <c:v>1.3971</c:v>
                </c:pt>
                <c:pt idx="125">
                  <c:v>1.3971</c:v>
                </c:pt>
                <c:pt idx="126">
                  <c:v>1.3971</c:v>
                </c:pt>
                <c:pt idx="127">
                  <c:v>1.3971</c:v>
                </c:pt>
                <c:pt idx="128">
                  <c:v>1.3971</c:v>
                </c:pt>
                <c:pt idx="129">
                  <c:v>1.3971</c:v>
                </c:pt>
                <c:pt idx="130">
                  <c:v>1.3971</c:v>
                </c:pt>
                <c:pt idx="131">
                  <c:v>1.3971</c:v>
                </c:pt>
                <c:pt idx="132">
                  <c:v>1.3971</c:v>
                </c:pt>
                <c:pt idx="133">
                  <c:v>1.3971</c:v>
                </c:pt>
                <c:pt idx="134">
                  <c:v>1.3971</c:v>
                </c:pt>
                <c:pt idx="135">
                  <c:v>1.3971</c:v>
                </c:pt>
                <c:pt idx="136">
                  <c:v>1.3971</c:v>
                </c:pt>
                <c:pt idx="137">
                  <c:v>1.3971</c:v>
                </c:pt>
                <c:pt idx="138">
                  <c:v>1.3971</c:v>
                </c:pt>
                <c:pt idx="139">
                  <c:v>1.3971</c:v>
                </c:pt>
                <c:pt idx="140">
                  <c:v>1.3971</c:v>
                </c:pt>
                <c:pt idx="141">
                  <c:v>1.3971</c:v>
                </c:pt>
                <c:pt idx="142">
                  <c:v>1.3971</c:v>
                </c:pt>
                <c:pt idx="143">
                  <c:v>1.3971</c:v>
                </c:pt>
                <c:pt idx="144">
                  <c:v>1.3971</c:v>
                </c:pt>
                <c:pt idx="145">
                  <c:v>1.3971</c:v>
                </c:pt>
                <c:pt idx="146">
                  <c:v>1.3971</c:v>
                </c:pt>
                <c:pt idx="147">
                  <c:v>1.3971</c:v>
                </c:pt>
                <c:pt idx="148">
                  <c:v>1.3971</c:v>
                </c:pt>
                <c:pt idx="149">
                  <c:v>1.3971</c:v>
                </c:pt>
                <c:pt idx="150">
                  <c:v>1.3971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3-4D85-A463-D0954A8AE32F}"/>
            </c:ext>
          </c:extLst>
        </c:ser>
        <c:ser>
          <c:idx val="3"/>
          <c:order val="3"/>
          <c:tx>
            <c:v>Steady State (s=0.2)</c:v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04"/>
              <c:layout>
                <c:manualLayout>
                  <c:x val="-6.2869615141480914E-2"/>
                  <c:y val="4.033107685721830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accent5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aseline="0">
                        <a:solidFill>
                          <a:schemeClr val="accent5"/>
                        </a:solidFill>
                      </a:rPr>
                      <a:t>1.0615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513-4D85-A463-D0954A8AE3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'Savings Shock Down'!$U$51:$U$201</c:f>
              <c:numCache>
                <c:formatCode>General</c:formatCode>
                <c:ptCount val="151"/>
                <c:pt idx="0">
                  <c:v>1.0615424342144888</c:v>
                </c:pt>
                <c:pt idx="1">
                  <c:v>1.0615424342144888</c:v>
                </c:pt>
                <c:pt idx="2">
                  <c:v>1.0615424342144888</c:v>
                </c:pt>
                <c:pt idx="3">
                  <c:v>1.0615424342144888</c:v>
                </c:pt>
                <c:pt idx="4">
                  <c:v>1.0615424342144888</c:v>
                </c:pt>
                <c:pt idx="5">
                  <c:v>1.0615424342144888</c:v>
                </c:pt>
                <c:pt idx="6">
                  <c:v>1.0615424342144888</c:v>
                </c:pt>
                <c:pt idx="7">
                  <c:v>1.0615424342144888</c:v>
                </c:pt>
                <c:pt idx="8">
                  <c:v>1.0615424342144888</c:v>
                </c:pt>
                <c:pt idx="9">
                  <c:v>1.0615424342144888</c:v>
                </c:pt>
                <c:pt idx="10">
                  <c:v>1.0615424342144888</c:v>
                </c:pt>
                <c:pt idx="11">
                  <c:v>1.0615424342144888</c:v>
                </c:pt>
                <c:pt idx="12">
                  <c:v>1.0615424342144888</c:v>
                </c:pt>
                <c:pt idx="13">
                  <c:v>1.0615424342144888</c:v>
                </c:pt>
                <c:pt idx="14">
                  <c:v>1.0615424342144888</c:v>
                </c:pt>
                <c:pt idx="15">
                  <c:v>1.0615424342144888</c:v>
                </c:pt>
                <c:pt idx="16">
                  <c:v>1.0615424342144888</c:v>
                </c:pt>
                <c:pt idx="17">
                  <c:v>1.0615424342144888</c:v>
                </c:pt>
                <c:pt idx="18">
                  <c:v>1.0615424342144888</c:v>
                </c:pt>
                <c:pt idx="19">
                  <c:v>1.0615424342144888</c:v>
                </c:pt>
                <c:pt idx="20">
                  <c:v>1.0615424342144888</c:v>
                </c:pt>
                <c:pt idx="21">
                  <c:v>1.0615424342144888</c:v>
                </c:pt>
                <c:pt idx="22">
                  <c:v>1.0615424342144888</c:v>
                </c:pt>
                <c:pt idx="23">
                  <c:v>1.0615424342144888</c:v>
                </c:pt>
                <c:pt idx="24">
                  <c:v>1.0615424342144888</c:v>
                </c:pt>
                <c:pt idx="25">
                  <c:v>1.0615424342144888</c:v>
                </c:pt>
                <c:pt idx="26">
                  <c:v>1.0615424342144888</c:v>
                </c:pt>
                <c:pt idx="27">
                  <c:v>1.0615424342144888</c:v>
                </c:pt>
                <c:pt idx="28">
                  <c:v>1.0615424342144888</c:v>
                </c:pt>
                <c:pt idx="29">
                  <c:v>1.0615424342144888</c:v>
                </c:pt>
                <c:pt idx="30">
                  <c:v>1.0615424342144888</c:v>
                </c:pt>
                <c:pt idx="31">
                  <c:v>1.0615424342144888</c:v>
                </c:pt>
                <c:pt idx="32">
                  <c:v>1.0615424342144888</c:v>
                </c:pt>
                <c:pt idx="33">
                  <c:v>1.0615424342144888</c:v>
                </c:pt>
                <c:pt idx="34">
                  <c:v>1.0615424342144888</c:v>
                </c:pt>
                <c:pt idx="35">
                  <c:v>1.0615424342144888</c:v>
                </c:pt>
                <c:pt idx="36">
                  <c:v>1.0615424342144888</c:v>
                </c:pt>
                <c:pt idx="37">
                  <c:v>1.0615424342144888</c:v>
                </c:pt>
                <c:pt idx="38">
                  <c:v>1.0615424342144888</c:v>
                </c:pt>
                <c:pt idx="39">
                  <c:v>1.0615424342144888</c:v>
                </c:pt>
                <c:pt idx="40">
                  <c:v>1.0615424342144888</c:v>
                </c:pt>
                <c:pt idx="41">
                  <c:v>1.0615424342144888</c:v>
                </c:pt>
                <c:pt idx="42">
                  <c:v>1.0615424342144888</c:v>
                </c:pt>
                <c:pt idx="43">
                  <c:v>1.0615424342144888</c:v>
                </c:pt>
                <c:pt idx="44">
                  <c:v>1.0615424342144888</c:v>
                </c:pt>
                <c:pt idx="45">
                  <c:v>1.0615424342144888</c:v>
                </c:pt>
                <c:pt idx="46">
                  <c:v>1.0615424342144888</c:v>
                </c:pt>
                <c:pt idx="47">
                  <c:v>1.0615424342144888</c:v>
                </c:pt>
                <c:pt idx="48">
                  <c:v>1.0615424342144888</c:v>
                </c:pt>
                <c:pt idx="49">
                  <c:v>1.0615424342144888</c:v>
                </c:pt>
                <c:pt idx="50">
                  <c:v>1.0615424342144888</c:v>
                </c:pt>
                <c:pt idx="51">
                  <c:v>1.0615424342144888</c:v>
                </c:pt>
                <c:pt idx="52">
                  <c:v>1.0615424342144888</c:v>
                </c:pt>
                <c:pt idx="53">
                  <c:v>1.0615424342144888</c:v>
                </c:pt>
                <c:pt idx="54">
                  <c:v>1.0615424342144888</c:v>
                </c:pt>
                <c:pt idx="55">
                  <c:v>1.0615424342144888</c:v>
                </c:pt>
                <c:pt idx="56">
                  <c:v>1.0615424342144888</c:v>
                </c:pt>
                <c:pt idx="57">
                  <c:v>1.0615424342144888</c:v>
                </c:pt>
                <c:pt idx="58">
                  <c:v>1.0615424342144888</c:v>
                </c:pt>
                <c:pt idx="59">
                  <c:v>1.0615424342144888</c:v>
                </c:pt>
                <c:pt idx="60">
                  <c:v>1.0615424342144888</c:v>
                </c:pt>
                <c:pt idx="61">
                  <c:v>1.0615424342144888</c:v>
                </c:pt>
                <c:pt idx="62">
                  <c:v>1.0615424342144888</c:v>
                </c:pt>
                <c:pt idx="63">
                  <c:v>1.0615424342144888</c:v>
                </c:pt>
                <c:pt idx="64">
                  <c:v>1.0615424342144888</c:v>
                </c:pt>
                <c:pt idx="65">
                  <c:v>1.0615424342144888</c:v>
                </c:pt>
                <c:pt idx="66">
                  <c:v>1.0615424342144888</c:v>
                </c:pt>
                <c:pt idx="67">
                  <c:v>1.0615424342144888</c:v>
                </c:pt>
                <c:pt idx="68">
                  <c:v>1.0615424342144888</c:v>
                </c:pt>
                <c:pt idx="69">
                  <c:v>1.0615424342144888</c:v>
                </c:pt>
                <c:pt idx="70">
                  <c:v>1.0615424342144888</c:v>
                </c:pt>
                <c:pt idx="71">
                  <c:v>1.0615424342144888</c:v>
                </c:pt>
                <c:pt idx="72">
                  <c:v>1.0615424342144888</c:v>
                </c:pt>
                <c:pt idx="73">
                  <c:v>1.0615424342144888</c:v>
                </c:pt>
                <c:pt idx="74">
                  <c:v>1.0615424342144888</c:v>
                </c:pt>
                <c:pt idx="75">
                  <c:v>1.0615424342144888</c:v>
                </c:pt>
                <c:pt idx="76">
                  <c:v>1.0615424342144888</c:v>
                </c:pt>
                <c:pt idx="77">
                  <c:v>1.0615424342144888</c:v>
                </c:pt>
                <c:pt idx="78">
                  <c:v>1.0615424342144888</c:v>
                </c:pt>
                <c:pt idx="79">
                  <c:v>1.0615424342144888</c:v>
                </c:pt>
                <c:pt idx="80">
                  <c:v>1.0615424342144888</c:v>
                </c:pt>
                <c:pt idx="81">
                  <c:v>1.0615424342144888</c:v>
                </c:pt>
                <c:pt idx="82">
                  <c:v>1.0615424342144888</c:v>
                </c:pt>
                <c:pt idx="83">
                  <c:v>1.0615424342144888</c:v>
                </c:pt>
                <c:pt idx="84">
                  <c:v>1.0615424342144888</c:v>
                </c:pt>
                <c:pt idx="85">
                  <c:v>1.0615424342144888</c:v>
                </c:pt>
                <c:pt idx="86">
                  <c:v>1.0615424342144888</c:v>
                </c:pt>
                <c:pt idx="87">
                  <c:v>1.0615424342144888</c:v>
                </c:pt>
                <c:pt idx="88">
                  <c:v>1.0615424342144888</c:v>
                </c:pt>
                <c:pt idx="89">
                  <c:v>1.0615424342144888</c:v>
                </c:pt>
                <c:pt idx="90">
                  <c:v>1.0615424342144888</c:v>
                </c:pt>
                <c:pt idx="91">
                  <c:v>1.0615424342144888</c:v>
                </c:pt>
                <c:pt idx="92">
                  <c:v>1.0615424342144888</c:v>
                </c:pt>
                <c:pt idx="93">
                  <c:v>1.0615424342144888</c:v>
                </c:pt>
                <c:pt idx="94">
                  <c:v>1.0615424342144888</c:v>
                </c:pt>
                <c:pt idx="95">
                  <c:v>1.0615424342144888</c:v>
                </c:pt>
                <c:pt idx="96">
                  <c:v>1.0615424342144888</c:v>
                </c:pt>
                <c:pt idx="97">
                  <c:v>1.0615424342144888</c:v>
                </c:pt>
                <c:pt idx="98">
                  <c:v>1.0615424342144888</c:v>
                </c:pt>
                <c:pt idx="99">
                  <c:v>1.0615424342144888</c:v>
                </c:pt>
                <c:pt idx="100">
                  <c:v>1.0615424342144888</c:v>
                </c:pt>
                <c:pt idx="101">
                  <c:v>1.0615424342144888</c:v>
                </c:pt>
                <c:pt idx="102">
                  <c:v>1.0615424342144888</c:v>
                </c:pt>
                <c:pt idx="103">
                  <c:v>1.0615424342144888</c:v>
                </c:pt>
                <c:pt idx="104">
                  <c:v>1.0615424342144888</c:v>
                </c:pt>
                <c:pt idx="105">
                  <c:v>1.0615424342144888</c:v>
                </c:pt>
                <c:pt idx="106">
                  <c:v>1.0615424342144888</c:v>
                </c:pt>
                <c:pt idx="107">
                  <c:v>1.0615424342144888</c:v>
                </c:pt>
                <c:pt idx="108">
                  <c:v>1.0615424342144888</c:v>
                </c:pt>
                <c:pt idx="109">
                  <c:v>1.0615424342144888</c:v>
                </c:pt>
                <c:pt idx="110">
                  <c:v>1.0615424342144888</c:v>
                </c:pt>
                <c:pt idx="111">
                  <c:v>1.0615424342144888</c:v>
                </c:pt>
                <c:pt idx="112">
                  <c:v>1.0615424342144888</c:v>
                </c:pt>
                <c:pt idx="113">
                  <c:v>1.0615424342144888</c:v>
                </c:pt>
                <c:pt idx="114">
                  <c:v>1.0615424342144888</c:v>
                </c:pt>
                <c:pt idx="115">
                  <c:v>1.0615424342144888</c:v>
                </c:pt>
                <c:pt idx="116">
                  <c:v>1.0615424342144888</c:v>
                </c:pt>
                <c:pt idx="117">
                  <c:v>1.0615424342144888</c:v>
                </c:pt>
                <c:pt idx="118">
                  <c:v>1.0615424342144888</c:v>
                </c:pt>
                <c:pt idx="119">
                  <c:v>1.0615424342144888</c:v>
                </c:pt>
                <c:pt idx="120">
                  <c:v>1.0615424342144888</c:v>
                </c:pt>
                <c:pt idx="121">
                  <c:v>1.0615424342144888</c:v>
                </c:pt>
                <c:pt idx="122">
                  <c:v>1.0615424342144888</c:v>
                </c:pt>
                <c:pt idx="123">
                  <c:v>1.0615424342144888</c:v>
                </c:pt>
                <c:pt idx="124">
                  <c:v>1.0615424342144888</c:v>
                </c:pt>
                <c:pt idx="125">
                  <c:v>1.0615424342144888</c:v>
                </c:pt>
                <c:pt idx="126">
                  <c:v>1.0615424342144888</c:v>
                </c:pt>
                <c:pt idx="127">
                  <c:v>1.0615424342144888</c:v>
                </c:pt>
                <c:pt idx="128">
                  <c:v>1.0615424342144888</c:v>
                </c:pt>
                <c:pt idx="129">
                  <c:v>1.0615424342144888</c:v>
                </c:pt>
                <c:pt idx="130">
                  <c:v>1.0615424342144888</c:v>
                </c:pt>
                <c:pt idx="131">
                  <c:v>1.0615424342144888</c:v>
                </c:pt>
                <c:pt idx="132">
                  <c:v>1.0615424342144888</c:v>
                </c:pt>
                <c:pt idx="133">
                  <c:v>1.0615424342144888</c:v>
                </c:pt>
                <c:pt idx="134">
                  <c:v>1.0615424342144888</c:v>
                </c:pt>
                <c:pt idx="135">
                  <c:v>1.0615424342144888</c:v>
                </c:pt>
                <c:pt idx="136">
                  <c:v>1.0615424342144888</c:v>
                </c:pt>
                <c:pt idx="137">
                  <c:v>1.0615424342144888</c:v>
                </c:pt>
                <c:pt idx="138">
                  <c:v>1.0615424342144888</c:v>
                </c:pt>
                <c:pt idx="139">
                  <c:v>1.0615424342144888</c:v>
                </c:pt>
                <c:pt idx="140">
                  <c:v>1.0615424342144888</c:v>
                </c:pt>
                <c:pt idx="141">
                  <c:v>1.0615424342144888</c:v>
                </c:pt>
                <c:pt idx="142">
                  <c:v>1.0615424342144888</c:v>
                </c:pt>
                <c:pt idx="143">
                  <c:v>1.0615424342144888</c:v>
                </c:pt>
                <c:pt idx="144">
                  <c:v>1.0615424342144888</c:v>
                </c:pt>
                <c:pt idx="145">
                  <c:v>1.0615424342144888</c:v>
                </c:pt>
                <c:pt idx="146">
                  <c:v>1.0615424342144888</c:v>
                </c:pt>
                <c:pt idx="147">
                  <c:v>1.0615424342144888</c:v>
                </c:pt>
                <c:pt idx="148">
                  <c:v>1.0615424342144888</c:v>
                </c:pt>
                <c:pt idx="149">
                  <c:v>1.0615424342144888</c:v>
                </c:pt>
                <c:pt idx="150">
                  <c:v>1.0615424342144888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13-4D85-A463-D0954A8A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897935"/>
        <c:axId val="60189553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Steady State</c:v>
                </c:tx>
                <c:spPr>
                  <a:ln w="28575" cap="rnd">
                    <a:solidFill>
                      <a:schemeClr val="accent2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'Savings Shock Down'!$A$52:$A$202</c15:sqref>
                        </c15:formulaRef>
                      </c:ext>
                    </c:extLst>
                    <c:numCache>
                      <c:formatCode>General</c:formatCode>
                      <c:ptCount val="151"/>
                      <c:pt idx="0">
                        <c:v>50</c:v>
                      </c:pt>
                      <c:pt idx="1">
                        <c:v>51</c:v>
                      </c:pt>
                      <c:pt idx="2">
                        <c:v>52</c:v>
                      </c:pt>
                      <c:pt idx="3">
                        <c:v>53</c:v>
                      </c:pt>
                      <c:pt idx="4">
                        <c:v>54</c:v>
                      </c:pt>
                      <c:pt idx="5">
                        <c:v>55</c:v>
                      </c:pt>
                      <c:pt idx="6">
                        <c:v>56</c:v>
                      </c:pt>
                      <c:pt idx="7">
                        <c:v>57</c:v>
                      </c:pt>
                      <c:pt idx="8">
                        <c:v>58</c:v>
                      </c:pt>
                      <c:pt idx="9">
                        <c:v>59</c:v>
                      </c:pt>
                      <c:pt idx="10">
                        <c:v>60</c:v>
                      </c:pt>
                      <c:pt idx="11">
                        <c:v>61</c:v>
                      </c:pt>
                      <c:pt idx="12">
                        <c:v>62</c:v>
                      </c:pt>
                      <c:pt idx="13">
                        <c:v>63</c:v>
                      </c:pt>
                      <c:pt idx="14">
                        <c:v>64</c:v>
                      </c:pt>
                      <c:pt idx="15">
                        <c:v>65</c:v>
                      </c:pt>
                      <c:pt idx="16">
                        <c:v>66</c:v>
                      </c:pt>
                      <c:pt idx="17">
                        <c:v>67</c:v>
                      </c:pt>
                      <c:pt idx="18">
                        <c:v>68</c:v>
                      </c:pt>
                      <c:pt idx="19">
                        <c:v>69</c:v>
                      </c:pt>
                      <c:pt idx="20">
                        <c:v>70</c:v>
                      </c:pt>
                      <c:pt idx="21">
                        <c:v>71</c:v>
                      </c:pt>
                      <c:pt idx="22">
                        <c:v>72</c:v>
                      </c:pt>
                      <c:pt idx="23">
                        <c:v>73</c:v>
                      </c:pt>
                      <c:pt idx="24">
                        <c:v>74</c:v>
                      </c:pt>
                      <c:pt idx="25">
                        <c:v>75</c:v>
                      </c:pt>
                      <c:pt idx="26">
                        <c:v>76</c:v>
                      </c:pt>
                      <c:pt idx="27">
                        <c:v>77</c:v>
                      </c:pt>
                      <c:pt idx="28">
                        <c:v>78</c:v>
                      </c:pt>
                      <c:pt idx="29">
                        <c:v>79</c:v>
                      </c:pt>
                      <c:pt idx="30">
                        <c:v>80</c:v>
                      </c:pt>
                      <c:pt idx="31">
                        <c:v>81</c:v>
                      </c:pt>
                      <c:pt idx="32">
                        <c:v>82</c:v>
                      </c:pt>
                      <c:pt idx="33">
                        <c:v>83</c:v>
                      </c:pt>
                      <c:pt idx="34">
                        <c:v>84</c:v>
                      </c:pt>
                      <c:pt idx="35">
                        <c:v>85</c:v>
                      </c:pt>
                      <c:pt idx="36">
                        <c:v>86</c:v>
                      </c:pt>
                      <c:pt idx="37">
                        <c:v>87</c:v>
                      </c:pt>
                      <c:pt idx="38">
                        <c:v>88</c:v>
                      </c:pt>
                      <c:pt idx="39">
                        <c:v>89</c:v>
                      </c:pt>
                      <c:pt idx="40">
                        <c:v>90</c:v>
                      </c:pt>
                      <c:pt idx="41">
                        <c:v>91</c:v>
                      </c:pt>
                      <c:pt idx="42">
                        <c:v>92</c:v>
                      </c:pt>
                      <c:pt idx="43">
                        <c:v>93</c:v>
                      </c:pt>
                      <c:pt idx="44">
                        <c:v>94</c:v>
                      </c:pt>
                      <c:pt idx="45">
                        <c:v>95</c:v>
                      </c:pt>
                      <c:pt idx="46">
                        <c:v>96</c:v>
                      </c:pt>
                      <c:pt idx="47">
                        <c:v>97</c:v>
                      </c:pt>
                      <c:pt idx="48">
                        <c:v>98</c:v>
                      </c:pt>
                      <c:pt idx="49">
                        <c:v>99</c:v>
                      </c:pt>
                      <c:pt idx="50">
                        <c:v>100</c:v>
                      </c:pt>
                      <c:pt idx="51">
                        <c:v>101</c:v>
                      </c:pt>
                      <c:pt idx="52">
                        <c:v>102</c:v>
                      </c:pt>
                      <c:pt idx="53">
                        <c:v>103</c:v>
                      </c:pt>
                      <c:pt idx="54">
                        <c:v>104</c:v>
                      </c:pt>
                      <c:pt idx="55">
                        <c:v>105</c:v>
                      </c:pt>
                      <c:pt idx="56">
                        <c:v>106</c:v>
                      </c:pt>
                      <c:pt idx="57">
                        <c:v>107</c:v>
                      </c:pt>
                      <c:pt idx="58">
                        <c:v>108</c:v>
                      </c:pt>
                      <c:pt idx="59">
                        <c:v>109</c:v>
                      </c:pt>
                      <c:pt idx="60">
                        <c:v>110</c:v>
                      </c:pt>
                      <c:pt idx="61">
                        <c:v>111</c:v>
                      </c:pt>
                      <c:pt idx="62">
                        <c:v>112</c:v>
                      </c:pt>
                      <c:pt idx="63">
                        <c:v>113</c:v>
                      </c:pt>
                      <c:pt idx="64">
                        <c:v>114</c:v>
                      </c:pt>
                      <c:pt idx="65">
                        <c:v>115</c:v>
                      </c:pt>
                      <c:pt idx="66">
                        <c:v>116</c:v>
                      </c:pt>
                      <c:pt idx="67">
                        <c:v>117</c:v>
                      </c:pt>
                      <c:pt idx="68">
                        <c:v>118</c:v>
                      </c:pt>
                      <c:pt idx="69">
                        <c:v>119</c:v>
                      </c:pt>
                      <c:pt idx="70">
                        <c:v>120</c:v>
                      </c:pt>
                      <c:pt idx="71">
                        <c:v>121</c:v>
                      </c:pt>
                      <c:pt idx="72">
                        <c:v>122</c:v>
                      </c:pt>
                      <c:pt idx="73">
                        <c:v>123</c:v>
                      </c:pt>
                      <c:pt idx="74">
                        <c:v>124</c:v>
                      </c:pt>
                      <c:pt idx="75">
                        <c:v>125</c:v>
                      </c:pt>
                      <c:pt idx="76">
                        <c:v>126</c:v>
                      </c:pt>
                      <c:pt idx="77">
                        <c:v>127</c:v>
                      </c:pt>
                      <c:pt idx="78">
                        <c:v>128</c:v>
                      </c:pt>
                      <c:pt idx="79">
                        <c:v>129</c:v>
                      </c:pt>
                      <c:pt idx="80">
                        <c:v>130</c:v>
                      </c:pt>
                      <c:pt idx="81">
                        <c:v>131</c:v>
                      </c:pt>
                      <c:pt idx="82">
                        <c:v>132</c:v>
                      </c:pt>
                      <c:pt idx="83">
                        <c:v>133</c:v>
                      </c:pt>
                      <c:pt idx="84">
                        <c:v>134</c:v>
                      </c:pt>
                      <c:pt idx="85">
                        <c:v>135</c:v>
                      </c:pt>
                      <c:pt idx="86">
                        <c:v>136</c:v>
                      </c:pt>
                      <c:pt idx="87">
                        <c:v>137</c:v>
                      </c:pt>
                      <c:pt idx="88">
                        <c:v>138</c:v>
                      </c:pt>
                      <c:pt idx="89">
                        <c:v>139</c:v>
                      </c:pt>
                      <c:pt idx="90">
                        <c:v>140</c:v>
                      </c:pt>
                      <c:pt idx="91">
                        <c:v>141</c:v>
                      </c:pt>
                      <c:pt idx="92">
                        <c:v>142</c:v>
                      </c:pt>
                      <c:pt idx="93">
                        <c:v>143</c:v>
                      </c:pt>
                      <c:pt idx="94">
                        <c:v>144</c:v>
                      </c:pt>
                      <c:pt idx="95">
                        <c:v>145</c:v>
                      </c:pt>
                      <c:pt idx="96">
                        <c:v>146</c:v>
                      </c:pt>
                      <c:pt idx="97">
                        <c:v>147</c:v>
                      </c:pt>
                      <c:pt idx="98">
                        <c:v>148</c:v>
                      </c:pt>
                      <c:pt idx="99">
                        <c:v>149</c:v>
                      </c:pt>
                      <c:pt idx="100">
                        <c:v>150</c:v>
                      </c:pt>
                      <c:pt idx="101">
                        <c:v>151</c:v>
                      </c:pt>
                      <c:pt idx="102">
                        <c:v>152</c:v>
                      </c:pt>
                      <c:pt idx="103">
                        <c:v>153</c:v>
                      </c:pt>
                      <c:pt idx="104">
                        <c:v>154</c:v>
                      </c:pt>
                      <c:pt idx="105">
                        <c:v>155</c:v>
                      </c:pt>
                      <c:pt idx="106">
                        <c:v>156</c:v>
                      </c:pt>
                      <c:pt idx="107">
                        <c:v>157</c:v>
                      </c:pt>
                      <c:pt idx="108">
                        <c:v>158</c:v>
                      </c:pt>
                      <c:pt idx="109">
                        <c:v>159</c:v>
                      </c:pt>
                      <c:pt idx="110">
                        <c:v>160</c:v>
                      </c:pt>
                      <c:pt idx="111">
                        <c:v>161</c:v>
                      </c:pt>
                      <c:pt idx="112">
                        <c:v>162</c:v>
                      </c:pt>
                      <c:pt idx="113">
                        <c:v>163</c:v>
                      </c:pt>
                      <c:pt idx="114">
                        <c:v>164</c:v>
                      </c:pt>
                      <c:pt idx="115">
                        <c:v>165</c:v>
                      </c:pt>
                      <c:pt idx="116">
                        <c:v>166</c:v>
                      </c:pt>
                      <c:pt idx="117">
                        <c:v>167</c:v>
                      </c:pt>
                      <c:pt idx="118">
                        <c:v>168</c:v>
                      </c:pt>
                      <c:pt idx="119">
                        <c:v>169</c:v>
                      </c:pt>
                      <c:pt idx="120">
                        <c:v>170</c:v>
                      </c:pt>
                      <c:pt idx="121">
                        <c:v>171</c:v>
                      </c:pt>
                      <c:pt idx="122">
                        <c:v>172</c:v>
                      </c:pt>
                      <c:pt idx="123">
                        <c:v>173</c:v>
                      </c:pt>
                      <c:pt idx="124">
                        <c:v>174</c:v>
                      </c:pt>
                      <c:pt idx="125">
                        <c:v>175</c:v>
                      </c:pt>
                      <c:pt idx="126">
                        <c:v>176</c:v>
                      </c:pt>
                      <c:pt idx="127">
                        <c:v>177</c:v>
                      </c:pt>
                      <c:pt idx="128">
                        <c:v>178</c:v>
                      </c:pt>
                      <c:pt idx="129">
                        <c:v>179</c:v>
                      </c:pt>
                      <c:pt idx="130">
                        <c:v>180</c:v>
                      </c:pt>
                      <c:pt idx="131">
                        <c:v>181</c:v>
                      </c:pt>
                      <c:pt idx="132">
                        <c:v>182</c:v>
                      </c:pt>
                      <c:pt idx="133">
                        <c:v>183</c:v>
                      </c:pt>
                      <c:pt idx="134">
                        <c:v>184</c:v>
                      </c:pt>
                      <c:pt idx="135">
                        <c:v>185</c:v>
                      </c:pt>
                      <c:pt idx="136">
                        <c:v>186</c:v>
                      </c:pt>
                      <c:pt idx="137">
                        <c:v>187</c:v>
                      </c:pt>
                      <c:pt idx="138">
                        <c:v>188</c:v>
                      </c:pt>
                      <c:pt idx="139">
                        <c:v>189</c:v>
                      </c:pt>
                      <c:pt idx="140">
                        <c:v>190</c:v>
                      </c:pt>
                      <c:pt idx="141">
                        <c:v>191</c:v>
                      </c:pt>
                      <c:pt idx="142">
                        <c:v>192</c:v>
                      </c:pt>
                      <c:pt idx="143">
                        <c:v>193</c:v>
                      </c:pt>
                      <c:pt idx="144">
                        <c:v>194</c:v>
                      </c:pt>
                      <c:pt idx="145">
                        <c:v>195</c:v>
                      </c:pt>
                      <c:pt idx="146">
                        <c:v>196</c:v>
                      </c:pt>
                      <c:pt idx="147">
                        <c:v>197</c:v>
                      </c:pt>
                      <c:pt idx="148">
                        <c:v>198</c:v>
                      </c:pt>
                      <c:pt idx="149">
                        <c:v>199</c:v>
                      </c:pt>
                      <c:pt idx="150">
                        <c:v>200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'Base Solow Model'!$P$2:$P$101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5.3220000000000001</c:v>
                      </c:pt>
                      <c:pt idx="1">
                        <c:v>5.3220000000000001</c:v>
                      </c:pt>
                      <c:pt idx="2">
                        <c:v>5.3220000000000001</c:v>
                      </c:pt>
                      <c:pt idx="3">
                        <c:v>5.3220000000000001</c:v>
                      </c:pt>
                      <c:pt idx="4">
                        <c:v>5.3220000000000001</c:v>
                      </c:pt>
                      <c:pt idx="5">
                        <c:v>5.3220000000000001</c:v>
                      </c:pt>
                      <c:pt idx="6">
                        <c:v>5.3220000000000001</c:v>
                      </c:pt>
                      <c:pt idx="7">
                        <c:v>5.3220000000000001</c:v>
                      </c:pt>
                      <c:pt idx="8">
                        <c:v>5.3220000000000001</c:v>
                      </c:pt>
                      <c:pt idx="9">
                        <c:v>5.3220000000000001</c:v>
                      </c:pt>
                      <c:pt idx="10">
                        <c:v>5.3220000000000001</c:v>
                      </c:pt>
                      <c:pt idx="11">
                        <c:v>5.3220000000000001</c:v>
                      </c:pt>
                      <c:pt idx="12">
                        <c:v>5.3220000000000001</c:v>
                      </c:pt>
                      <c:pt idx="13">
                        <c:v>5.3220000000000001</c:v>
                      </c:pt>
                      <c:pt idx="14">
                        <c:v>5.3220000000000001</c:v>
                      </c:pt>
                      <c:pt idx="15">
                        <c:v>5.3220000000000001</c:v>
                      </c:pt>
                      <c:pt idx="16">
                        <c:v>5.3220000000000001</c:v>
                      </c:pt>
                      <c:pt idx="17">
                        <c:v>5.3220000000000001</c:v>
                      </c:pt>
                      <c:pt idx="18">
                        <c:v>5.3220000000000001</c:v>
                      </c:pt>
                      <c:pt idx="19">
                        <c:v>5.3220000000000001</c:v>
                      </c:pt>
                      <c:pt idx="20">
                        <c:v>5.3220000000000001</c:v>
                      </c:pt>
                      <c:pt idx="21">
                        <c:v>5.3220000000000001</c:v>
                      </c:pt>
                      <c:pt idx="22">
                        <c:v>5.3220000000000001</c:v>
                      </c:pt>
                      <c:pt idx="23">
                        <c:v>5.3220000000000001</c:v>
                      </c:pt>
                      <c:pt idx="24">
                        <c:v>5.3220000000000001</c:v>
                      </c:pt>
                      <c:pt idx="25">
                        <c:v>5.3220000000000001</c:v>
                      </c:pt>
                      <c:pt idx="26">
                        <c:v>5.3220000000000001</c:v>
                      </c:pt>
                      <c:pt idx="27">
                        <c:v>5.3220000000000001</c:v>
                      </c:pt>
                      <c:pt idx="28">
                        <c:v>5.3220000000000001</c:v>
                      </c:pt>
                      <c:pt idx="29">
                        <c:v>5.3220000000000001</c:v>
                      </c:pt>
                      <c:pt idx="30">
                        <c:v>5.3220000000000001</c:v>
                      </c:pt>
                      <c:pt idx="31">
                        <c:v>5.3220000000000001</c:v>
                      </c:pt>
                      <c:pt idx="32">
                        <c:v>5.3220000000000001</c:v>
                      </c:pt>
                      <c:pt idx="33">
                        <c:v>5.3220000000000001</c:v>
                      </c:pt>
                      <c:pt idx="34">
                        <c:v>5.3220000000000001</c:v>
                      </c:pt>
                      <c:pt idx="35">
                        <c:v>5.3220000000000001</c:v>
                      </c:pt>
                      <c:pt idx="36">
                        <c:v>5.3220000000000001</c:v>
                      </c:pt>
                      <c:pt idx="37">
                        <c:v>5.3220000000000001</c:v>
                      </c:pt>
                      <c:pt idx="38">
                        <c:v>5.3220000000000001</c:v>
                      </c:pt>
                      <c:pt idx="39">
                        <c:v>5.3220000000000001</c:v>
                      </c:pt>
                      <c:pt idx="40">
                        <c:v>5.3220000000000001</c:v>
                      </c:pt>
                      <c:pt idx="41">
                        <c:v>5.3220000000000001</c:v>
                      </c:pt>
                      <c:pt idx="42">
                        <c:v>5.3220000000000001</c:v>
                      </c:pt>
                      <c:pt idx="43">
                        <c:v>5.3220000000000001</c:v>
                      </c:pt>
                      <c:pt idx="44">
                        <c:v>5.3220000000000001</c:v>
                      </c:pt>
                      <c:pt idx="45">
                        <c:v>5.3220000000000001</c:v>
                      </c:pt>
                      <c:pt idx="46">
                        <c:v>5.3220000000000001</c:v>
                      </c:pt>
                      <c:pt idx="47">
                        <c:v>5.3220000000000001</c:v>
                      </c:pt>
                      <c:pt idx="48">
                        <c:v>5.3220000000000001</c:v>
                      </c:pt>
                      <c:pt idx="49">
                        <c:v>5.3220000000000001</c:v>
                      </c:pt>
                      <c:pt idx="50">
                        <c:v>5.3220000000000001</c:v>
                      </c:pt>
                      <c:pt idx="51">
                        <c:v>5.3220000000000001</c:v>
                      </c:pt>
                      <c:pt idx="52">
                        <c:v>5.3220000000000001</c:v>
                      </c:pt>
                      <c:pt idx="53">
                        <c:v>5.3220000000000001</c:v>
                      </c:pt>
                      <c:pt idx="54">
                        <c:v>5.3220000000000001</c:v>
                      </c:pt>
                      <c:pt idx="55">
                        <c:v>5.3220000000000001</c:v>
                      </c:pt>
                      <c:pt idx="56">
                        <c:v>5.3220000000000001</c:v>
                      </c:pt>
                      <c:pt idx="57">
                        <c:v>5.3220000000000001</c:v>
                      </c:pt>
                      <c:pt idx="58">
                        <c:v>5.3220000000000001</c:v>
                      </c:pt>
                      <c:pt idx="59">
                        <c:v>5.3220000000000001</c:v>
                      </c:pt>
                      <c:pt idx="60">
                        <c:v>5.3220000000000001</c:v>
                      </c:pt>
                      <c:pt idx="61">
                        <c:v>5.3220000000000001</c:v>
                      </c:pt>
                      <c:pt idx="62">
                        <c:v>5.3220000000000001</c:v>
                      </c:pt>
                      <c:pt idx="63">
                        <c:v>5.3220000000000001</c:v>
                      </c:pt>
                      <c:pt idx="64">
                        <c:v>5.3220000000000001</c:v>
                      </c:pt>
                      <c:pt idx="65">
                        <c:v>5.3220000000000001</c:v>
                      </c:pt>
                      <c:pt idx="66">
                        <c:v>5.3220000000000001</c:v>
                      </c:pt>
                      <c:pt idx="67">
                        <c:v>5.3220000000000001</c:v>
                      </c:pt>
                      <c:pt idx="68">
                        <c:v>5.3220000000000001</c:v>
                      </c:pt>
                      <c:pt idx="69">
                        <c:v>5.3220000000000001</c:v>
                      </c:pt>
                      <c:pt idx="70">
                        <c:v>5.3220000000000001</c:v>
                      </c:pt>
                      <c:pt idx="71">
                        <c:v>5.3220000000000001</c:v>
                      </c:pt>
                      <c:pt idx="72">
                        <c:v>5.3220000000000001</c:v>
                      </c:pt>
                      <c:pt idx="73">
                        <c:v>5.3220000000000001</c:v>
                      </c:pt>
                      <c:pt idx="74">
                        <c:v>5.3220000000000001</c:v>
                      </c:pt>
                      <c:pt idx="75">
                        <c:v>5.3220000000000001</c:v>
                      </c:pt>
                      <c:pt idx="76">
                        <c:v>5.3220000000000001</c:v>
                      </c:pt>
                      <c:pt idx="77">
                        <c:v>5.3220000000000001</c:v>
                      </c:pt>
                      <c:pt idx="78">
                        <c:v>5.3220000000000001</c:v>
                      </c:pt>
                      <c:pt idx="79">
                        <c:v>5.3220000000000001</c:v>
                      </c:pt>
                      <c:pt idx="80">
                        <c:v>5.3220000000000001</c:v>
                      </c:pt>
                      <c:pt idx="81">
                        <c:v>5.3220000000000001</c:v>
                      </c:pt>
                      <c:pt idx="82">
                        <c:v>5.3220000000000001</c:v>
                      </c:pt>
                      <c:pt idx="83">
                        <c:v>5.3220000000000001</c:v>
                      </c:pt>
                      <c:pt idx="84">
                        <c:v>5.3220000000000001</c:v>
                      </c:pt>
                      <c:pt idx="85">
                        <c:v>5.3220000000000001</c:v>
                      </c:pt>
                      <c:pt idx="86">
                        <c:v>5.3220000000000001</c:v>
                      </c:pt>
                      <c:pt idx="87">
                        <c:v>5.3220000000000001</c:v>
                      </c:pt>
                      <c:pt idx="88">
                        <c:v>5.3220000000000001</c:v>
                      </c:pt>
                      <c:pt idx="89">
                        <c:v>5.3220000000000001</c:v>
                      </c:pt>
                      <c:pt idx="90">
                        <c:v>5.3220000000000001</c:v>
                      </c:pt>
                      <c:pt idx="91">
                        <c:v>5.3220000000000001</c:v>
                      </c:pt>
                      <c:pt idx="92">
                        <c:v>5.3220000000000001</c:v>
                      </c:pt>
                      <c:pt idx="93">
                        <c:v>5.3220000000000001</c:v>
                      </c:pt>
                      <c:pt idx="94">
                        <c:v>5.3220000000000001</c:v>
                      </c:pt>
                      <c:pt idx="95">
                        <c:v>5.3220000000000001</c:v>
                      </c:pt>
                      <c:pt idx="96">
                        <c:v>5.3220000000000001</c:v>
                      </c:pt>
                      <c:pt idx="97">
                        <c:v>5.3220000000000001</c:v>
                      </c:pt>
                      <c:pt idx="98">
                        <c:v>5.3220000000000001</c:v>
                      </c:pt>
                      <c:pt idx="99">
                        <c:v>5.3220000000000001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F513-4D85-A463-D0954A8AE32F}"/>
                  </c:ext>
                </c:extLst>
              </c15:ser>
            </c15:filteredLineSeries>
          </c:ext>
        </c:extLst>
      </c:lineChart>
      <c:catAx>
        <c:axId val="601897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5535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01895535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71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Output Per Effective Worker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4947227399317377E-2"/>
          <c:y val="9.1581872165412012E-2"/>
          <c:w val="0.87610023265556702"/>
          <c:h val="9.50339900471159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>
                <a:solidFill>
                  <a:schemeClr val="tx1"/>
                </a:solidFill>
              </a:rPr>
              <a:t>Consumption Per Effective Worker From Savings Rate 0.6 to 0.2</a:t>
            </a:r>
          </a:p>
        </c:rich>
      </c:tx>
      <c:layout>
        <c:manualLayout>
          <c:xMode val="edge"/>
          <c:yMode val="edge"/>
          <c:x val="0.12594403717791983"/>
          <c:y val="3.4281415328635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085252510553778E-2"/>
          <c:y val="0.18604106497542899"/>
          <c:w val="0.90786786582120604"/>
          <c:h val="0.71219029027736824"/>
        </c:manualLayout>
      </c:layout>
      <c:lineChart>
        <c:grouping val="standard"/>
        <c:varyColors val="0"/>
        <c:ser>
          <c:idx val="0"/>
          <c:order val="0"/>
          <c:tx>
            <c:v>Consumption Per Effective Worker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52"/>
              <c:tx>
                <c:rich>
                  <a:bodyPr/>
                  <a:lstStyle/>
                  <a:p>
                    <a:r>
                      <a:rPr lang="en-US"/>
                      <a:t>1.0761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3FE-4F85-A507-089A55372A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'Savings Shock Down'!$A$52:$A$202</c:f>
              <c:numCache>
                <c:formatCode>General</c:formatCode>
                <c:ptCount val="15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  <c:pt idx="61">
                  <c:v>111</c:v>
                </c:pt>
                <c:pt idx="62">
                  <c:v>112</c:v>
                </c:pt>
                <c:pt idx="63">
                  <c:v>113</c:v>
                </c:pt>
                <c:pt idx="64">
                  <c:v>114</c:v>
                </c:pt>
                <c:pt idx="65">
                  <c:v>115</c:v>
                </c:pt>
                <c:pt idx="66">
                  <c:v>116</c:v>
                </c:pt>
                <c:pt idx="67">
                  <c:v>117</c:v>
                </c:pt>
                <c:pt idx="68">
                  <c:v>118</c:v>
                </c:pt>
                <c:pt idx="69">
                  <c:v>119</c:v>
                </c:pt>
                <c:pt idx="70">
                  <c:v>120</c:v>
                </c:pt>
                <c:pt idx="71">
                  <c:v>121</c:v>
                </c:pt>
                <c:pt idx="72">
                  <c:v>122</c:v>
                </c:pt>
                <c:pt idx="73">
                  <c:v>123</c:v>
                </c:pt>
                <c:pt idx="74">
                  <c:v>124</c:v>
                </c:pt>
                <c:pt idx="75">
                  <c:v>125</c:v>
                </c:pt>
                <c:pt idx="76">
                  <c:v>126</c:v>
                </c:pt>
                <c:pt idx="77">
                  <c:v>127</c:v>
                </c:pt>
                <c:pt idx="78">
                  <c:v>128</c:v>
                </c:pt>
                <c:pt idx="79">
                  <c:v>129</c:v>
                </c:pt>
                <c:pt idx="80">
                  <c:v>130</c:v>
                </c:pt>
                <c:pt idx="81">
                  <c:v>131</c:v>
                </c:pt>
                <c:pt idx="82">
                  <c:v>132</c:v>
                </c:pt>
                <c:pt idx="83">
                  <c:v>133</c:v>
                </c:pt>
                <c:pt idx="84">
                  <c:v>134</c:v>
                </c:pt>
                <c:pt idx="85">
                  <c:v>135</c:v>
                </c:pt>
                <c:pt idx="86">
                  <c:v>136</c:v>
                </c:pt>
                <c:pt idx="87">
                  <c:v>137</c:v>
                </c:pt>
                <c:pt idx="88">
                  <c:v>138</c:v>
                </c:pt>
                <c:pt idx="89">
                  <c:v>139</c:v>
                </c:pt>
                <c:pt idx="90">
                  <c:v>140</c:v>
                </c:pt>
                <c:pt idx="91">
                  <c:v>141</c:v>
                </c:pt>
                <c:pt idx="92">
                  <c:v>142</c:v>
                </c:pt>
                <c:pt idx="93">
                  <c:v>143</c:v>
                </c:pt>
                <c:pt idx="94">
                  <c:v>144</c:v>
                </c:pt>
                <c:pt idx="95">
                  <c:v>145</c:v>
                </c:pt>
                <c:pt idx="96">
                  <c:v>146</c:v>
                </c:pt>
                <c:pt idx="97">
                  <c:v>147</c:v>
                </c:pt>
                <c:pt idx="98">
                  <c:v>148</c:v>
                </c:pt>
                <c:pt idx="99">
                  <c:v>149</c:v>
                </c:pt>
                <c:pt idx="100">
                  <c:v>150</c:v>
                </c:pt>
                <c:pt idx="101">
                  <c:v>151</c:v>
                </c:pt>
                <c:pt idx="102">
                  <c:v>152</c:v>
                </c:pt>
                <c:pt idx="103">
                  <c:v>153</c:v>
                </c:pt>
                <c:pt idx="104">
                  <c:v>154</c:v>
                </c:pt>
                <c:pt idx="105">
                  <c:v>155</c:v>
                </c:pt>
                <c:pt idx="106">
                  <c:v>156</c:v>
                </c:pt>
                <c:pt idx="107">
                  <c:v>157</c:v>
                </c:pt>
                <c:pt idx="108">
                  <c:v>158</c:v>
                </c:pt>
                <c:pt idx="109">
                  <c:v>159</c:v>
                </c:pt>
                <c:pt idx="110">
                  <c:v>160</c:v>
                </c:pt>
                <c:pt idx="111">
                  <c:v>161</c:v>
                </c:pt>
                <c:pt idx="112">
                  <c:v>162</c:v>
                </c:pt>
                <c:pt idx="113">
                  <c:v>163</c:v>
                </c:pt>
                <c:pt idx="114">
                  <c:v>164</c:v>
                </c:pt>
                <c:pt idx="115">
                  <c:v>165</c:v>
                </c:pt>
                <c:pt idx="116">
                  <c:v>166</c:v>
                </c:pt>
                <c:pt idx="117">
                  <c:v>167</c:v>
                </c:pt>
                <c:pt idx="118">
                  <c:v>168</c:v>
                </c:pt>
                <c:pt idx="119">
                  <c:v>169</c:v>
                </c:pt>
                <c:pt idx="120">
                  <c:v>170</c:v>
                </c:pt>
                <c:pt idx="121">
                  <c:v>171</c:v>
                </c:pt>
                <c:pt idx="122">
                  <c:v>172</c:v>
                </c:pt>
                <c:pt idx="123">
                  <c:v>173</c:v>
                </c:pt>
                <c:pt idx="124">
                  <c:v>174</c:v>
                </c:pt>
                <c:pt idx="125">
                  <c:v>175</c:v>
                </c:pt>
                <c:pt idx="126">
                  <c:v>176</c:v>
                </c:pt>
                <c:pt idx="127">
                  <c:v>177</c:v>
                </c:pt>
                <c:pt idx="128">
                  <c:v>178</c:v>
                </c:pt>
                <c:pt idx="129">
                  <c:v>179</c:v>
                </c:pt>
                <c:pt idx="130">
                  <c:v>180</c:v>
                </c:pt>
                <c:pt idx="131">
                  <c:v>181</c:v>
                </c:pt>
                <c:pt idx="132">
                  <c:v>182</c:v>
                </c:pt>
                <c:pt idx="133">
                  <c:v>183</c:v>
                </c:pt>
                <c:pt idx="134">
                  <c:v>184</c:v>
                </c:pt>
                <c:pt idx="135">
                  <c:v>185</c:v>
                </c:pt>
                <c:pt idx="136">
                  <c:v>186</c:v>
                </c:pt>
                <c:pt idx="137">
                  <c:v>187</c:v>
                </c:pt>
                <c:pt idx="138">
                  <c:v>188</c:v>
                </c:pt>
                <c:pt idx="139">
                  <c:v>189</c:v>
                </c:pt>
                <c:pt idx="140">
                  <c:v>190</c:v>
                </c:pt>
                <c:pt idx="141">
                  <c:v>191</c:v>
                </c:pt>
                <c:pt idx="142">
                  <c:v>192</c:v>
                </c:pt>
                <c:pt idx="143">
                  <c:v>193</c:v>
                </c:pt>
                <c:pt idx="144">
                  <c:v>194</c:v>
                </c:pt>
                <c:pt idx="145">
                  <c:v>195</c:v>
                </c:pt>
                <c:pt idx="146">
                  <c:v>196</c:v>
                </c:pt>
                <c:pt idx="147">
                  <c:v>197</c:v>
                </c:pt>
                <c:pt idx="148">
                  <c:v>198</c:v>
                </c:pt>
                <c:pt idx="149">
                  <c:v>199</c:v>
                </c:pt>
                <c:pt idx="150">
                  <c:v>200</c:v>
                </c:pt>
              </c:numCache>
            </c:numRef>
          </c:cat>
          <c:val>
            <c:numRef>
              <c:f>'Savings Shock Down'!$F$51:$F$201</c:f>
              <c:numCache>
                <c:formatCode>General</c:formatCode>
                <c:ptCount val="151"/>
                <c:pt idx="0">
                  <c:v>0.55863682931214587</c:v>
                </c:pt>
                <c:pt idx="1">
                  <c:v>0.55865794395523261</c:v>
                </c:pt>
                <c:pt idx="2">
                  <c:v>0.55867671781829098</c:v>
                </c:pt>
                <c:pt idx="3">
                  <c:v>0.55869341059138089</c:v>
                </c:pt>
                <c:pt idx="4">
                  <c:v>0.55870825311431993</c:v>
                </c:pt>
                <c:pt idx="5">
                  <c:v>0.55872145059013067</c:v>
                </c:pt>
                <c:pt idx="6">
                  <c:v>0.55873318543881945</c:v>
                </c:pt>
                <c:pt idx="7">
                  <c:v>0.55874361983210497</c:v>
                </c:pt>
                <c:pt idx="8">
                  <c:v>0.558752897945056</c:v>
                </c:pt>
                <c:pt idx="9">
                  <c:v>0.55876114795648224</c:v>
                </c:pt>
                <c:pt idx="10">
                  <c:v>0.55876848382629485</c:v>
                </c:pt>
                <c:pt idx="11">
                  <c:v>0.55877500687484305</c:v>
                </c:pt>
                <c:pt idx="12">
                  <c:v>0.55878080718640522</c:v>
                </c:pt>
                <c:pt idx="13">
                  <c:v>0.55878596485649912</c:v>
                </c:pt>
                <c:pt idx="14">
                  <c:v>0.55879055110046449</c:v>
                </c:pt>
                <c:pt idx="15">
                  <c:v>0.55879462923880074</c:v>
                </c:pt>
                <c:pt idx="16">
                  <c:v>0.55879825557300633</c:v>
                </c:pt>
                <c:pt idx="17">
                  <c:v>0.55880148016412268</c:v>
                </c:pt>
                <c:pt idx="18">
                  <c:v>0.55880434752481933</c:v>
                </c:pt>
                <c:pt idx="19">
                  <c:v>0.55880689723464083</c:v>
                </c:pt>
                <c:pt idx="20">
                  <c:v>0.55880916448696838</c:v>
                </c:pt>
                <c:pt idx="21">
                  <c:v>0.55881118057528156</c:v>
                </c:pt>
                <c:pt idx="22">
                  <c:v>0.55881297332547519</c:v>
                </c:pt>
                <c:pt idx="23">
                  <c:v>0.55881456748021774</c:v>
                </c:pt>
                <c:pt idx="24">
                  <c:v>0.55881598504068153</c:v>
                </c:pt>
                <c:pt idx="25">
                  <c:v>0.55881724557037804</c:v>
                </c:pt>
                <c:pt idx="26">
                  <c:v>0.55881836646530203</c:v>
                </c:pt>
                <c:pt idx="27">
                  <c:v>0.55881936319412728</c:v>
                </c:pt>
                <c:pt idx="28">
                  <c:v>0.55882024951177323</c:v>
                </c:pt>
                <c:pt idx="29">
                  <c:v>0.55882103764930002</c:v>
                </c:pt>
                <c:pt idx="30">
                  <c:v>0.55882173848275463</c:v>
                </c:pt>
                <c:pt idx="31">
                  <c:v>0.55882236168330357</c:v>
                </c:pt>
                <c:pt idx="32">
                  <c:v>0.55882291585072852</c:v>
                </c:pt>
                <c:pt idx="33">
                  <c:v>0.55882340863212676</c:v>
                </c:pt>
                <c:pt idx="34">
                  <c:v>0.558823846827459</c:v>
                </c:pt>
                <c:pt idx="35">
                  <c:v>0.5588242364834014</c:v>
                </c:pt>
                <c:pt idx="36">
                  <c:v>0.5588245829767986</c:v>
                </c:pt>
                <c:pt idx="37">
                  <c:v>0.5588248910888699</c:v>
                </c:pt>
                <c:pt idx="38">
                  <c:v>0.55882516507119362</c:v>
                </c:pt>
                <c:pt idx="39">
                  <c:v>0.5588254087043818</c:v>
                </c:pt>
                <c:pt idx="40">
                  <c:v>0.55882562535025249</c:v>
                </c:pt>
                <c:pt idx="41">
                  <c:v>0.55882581799822384</c:v>
                </c:pt>
                <c:pt idx="42">
                  <c:v>0.55882598930656724</c:v>
                </c:pt>
                <c:pt idx="43">
                  <c:v>0.55882614163909039</c:v>
                </c:pt>
                <c:pt idx="44">
                  <c:v>0.5588262770977569</c:v>
                </c:pt>
                <c:pt idx="45">
                  <c:v>0.55882639755169172</c:v>
                </c:pt>
                <c:pt idx="46">
                  <c:v>0.55882650466297412</c:v>
                </c:pt>
                <c:pt idx="47">
                  <c:v>0.55882659990957262</c:v>
                </c:pt>
                <c:pt idx="48">
                  <c:v>0.55882668460573937</c:v>
                </c:pt>
                <c:pt idx="49">
                  <c:v>0.55882675992014608</c:v>
                </c:pt>
                <c:pt idx="50">
                  <c:v>0.55882682689200924</c:v>
                </c:pt>
                <c:pt idx="51">
                  <c:v>1.0962131064148697</c:v>
                </c:pt>
                <c:pt idx="52">
                  <c:v>1.0760632802125945</c:v>
                </c:pt>
                <c:pt idx="53">
                  <c:v>1.0571728238292641</c:v>
                </c:pt>
                <c:pt idx="54">
                  <c:v>1.0395074267956774</c:v>
                </c:pt>
                <c:pt idx="55">
                  <c:v>1.0230297798367773</c:v>
                </c:pt>
                <c:pt idx="56">
                  <c:v>1.0076996338106499</c:v>
                </c:pt>
                <c:pt idx="57">
                  <c:v>0.99347395795439353</c:v>
                </c:pt>
                <c:pt idx="58">
                  <c:v>0.98030719265345889</c:v>
                </c:pt>
                <c:pt idx="59">
                  <c:v>0.96815158670028278</c:v>
                </c:pt>
                <c:pt idx="60">
                  <c:v>0.95695760447336742</c:v>
                </c:pt>
                <c:pt idx="61">
                  <c:v>0.94667438506578638</c:v>
                </c:pt>
                <c:pt idx="62">
                  <c:v>0.93725023339726021</c:v>
                </c:pt>
                <c:pt idx="63">
                  <c:v>0.92863312285760014</c:v>
                </c:pt>
                <c:pt idx="64">
                  <c:v>0.92077118997737006</c:v>
                </c:pt>
                <c:pt idx="65">
                  <c:v>0.91361320378150035</c:v>
                </c:pt>
                <c:pt idx="66">
                  <c:v>0.90710899552901558</c:v>
                </c:pt>
                <c:pt idx="67">
                  <c:v>0.90120983810676769</c:v>
                </c:pt>
                <c:pt idx="68">
                  <c:v>0.895868768063944</c:v>
                </c:pt>
                <c:pt idx="69">
                  <c:v>0.89104084683333762</c:v>
                </c:pt>
                <c:pt idx="70">
                  <c:v>0.88668336084674226</c:v>
                </c:pt>
                <c:pt idx="71">
                  <c:v>0.88275596286306424</c:v>
                </c:pt>
                <c:pt idx="72">
                  <c:v>0.87922075881887407</c:v>
                </c:pt>
                <c:pt idx="73">
                  <c:v>0.87604234588138219</c:v>
                </c:pt>
                <c:pt idx="74">
                  <c:v>0.87318780818391317</c:v>
                </c:pt>
                <c:pt idx="75">
                  <c:v>0.87062667703696717</c:v>
                </c:pt>
                <c:pt idx="76">
                  <c:v>0.86833086233262069</c:v>
                </c:pt>
                <c:pt idx="77">
                  <c:v>0.86627456149711157</c:v>
                </c:pt>
                <c:pt idx="78">
                  <c:v>0.86443415178944005</c:v>
                </c:pt>
                <c:pt idx="79">
                  <c:v>0.86278807107316668</c:v>
                </c:pt>
                <c:pt idx="80">
                  <c:v>0.86131669146922329</c:v>
                </c:pt>
                <c:pt idx="81">
                  <c:v>0.8600021895787221</c:v>
                </c:pt>
                <c:pt idx="82">
                  <c:v>0.85882841628117179</c:v>
                </c:pt>
                <c:pt idx="83">
                  <c:v>0.85778076848761575</c:v>
                </c:pt>
                <c:pt idx="84">
                  <c:v>0.85684606467245805</c:v>
                </c:pt>
                <c:pt idx="85">
                  <c:v>0.85601242552706536</c:v>
                </c:pt>
                <c:pt idx="86">
                  <c:v>0.85526916067212722</c:v>
                </c:pt>
                <c:pt idx="87">
                  <c:v>0.85460666203010716</c:v>
                </c:pt>
                <c:pt idx="88">
                  <c:v>0.85401630418763208</c:v>
                </c:pt>
                <c:pt idx="89">
                  <c:v>0.85349035186291333</c:v>
                </c:pt>
                <c:pt idx="90">
                  <c:v>0.85302187442752031</c:v>
                </c:pt>
                <c:pt idx="91">
                  <c:v>0.85260466730747886</c:v>
                </c:pt>
                <c:pt idx="92">
                  <c:v>0.85223317999866899</c:v>
                </c:pt>
                <c:pt idx="93">
                  <c:v>0.85190245036952372</c:v>
                </c:pt>
                <c:pt idx="94">
                  <c:v>0.85160804488449449</c:v>
                </c:pt>
                <c:pt idx="95">
                  <c:v>0.85134600435988572</c:v>
                </c:pt>
                <c:pt idx="96">
                  <c:v>0.8511127948554299</c:v>
                </c:pt>
                <c:pt idx="97">
                  <c:v>0.85090526330703842</c:v>
                </c:pt>
                <c:pt idx="98">
                  <c:v>0.85072059751580531</c:v>
                </c:pt>
                <c:pt idx="99">
                  <c:v>0.85055629012334322</c:v>
                </c:pt>
                <c:pt idx="100">
                  <c:v>0.85041010622216406</c:v>
                </c:pt>
                <c:pt idx="101">
                  <c:v>0.8502800542707063</c:v>
                </c:pt>
                <c:pt idx="102">
                  <c:v>0.85016436000470952</c:v>
                </c:pt>
                <c:pt idx="103">
                  <c:v>0.85006144305913256</c:v>
                </c:pt>
                <c:pt idx="104">
                  <c:v>0.84996989603714079</c:v>
                </c:pt>
                <c:pt idx="105">
                  <c:v>0.84988846578439292</c:v>
                </c:pt>
                <c:pt idx="106">
                  <c:v>0.84981603664766592</c:v>
                </c:pt>
                <c:pt idx="107">
                  <c:v>0.84975161551656242</c:v>
                </c:pt>
                <c:pt idx="108">
                  <c:v>0.84969431846553545</c:v>
                </c:pt>
                <c:pt idx="109">
                  <c:v>0.84964335883067688</c:v>
                </c:pt>
                <c:pt idx="110">
                  <c:v>0.84959803657164346</c:v>
                </c:pt>
                <c:pt idx="111">
                  <c:v>0.84955772878374958</c:v>
                </c:pt>
                <c:pt idx="112">
                  <c:v>0.84952188123867822</c:v>
                </c:pt>
                <c:pt idx="113">
                  <c:v>0.84949000084451809</c:v>
                </c:pt>
                <c:pt idx="114">
                  <c:v>0.84946164892697296</c:v>
                </c:pt>
                <c:pt idx="115">
                  <c:v>0.84943643524370427</c:v>
                </c:pt>
                <c:pt idx="116">
                  <c:v>0.8494140126529065</c:v>
                </c:pt>
                <c:pt idx="117">
                  <c:v>0.84939407236548314</c:v>
                </c:pt>
                <c:pt idx="118">
                  <c:v>0.84937633971762527</c:v>
                </c:pt>
                <c:pt idx="119">
                  <c:v>0.84936057040729862</c:v>
                </c:pt>
                <c:pt idx="120">
                  <c:v>0.84934654714416158</c:v>
                </c:pt>
                <c:pt idx="121">
                  <c:v>0.84933407666784011</c:v>
                </c:pt>
                <c:pt idx="122">
                  <c:v>0.8493229870943243</c:v>
                </c:pt>
                <c:pt idx="123">
                  <c:v>0.84931312555459371</c:v>
                </c:pt>
                <c:pt idx="124">
                  <c:v>0.84930435609345956</c:v>
                </c:pt>
                <c:pt idx="125">
                  <c:v>0.84929655780007873</c:v>
                </c:pt>
                <c:pt idx="126">
                  <c:v>0.84928962314470491</c:v>
                </c:pt>
                <c:pt idx="127">
                  <c:v>0.84928345649900627</c:v>
                </c:pt>
                <c:pt idx="128">
                  <c:v>0.84927797281975759</c:v>
                </c:pt>
                <c:pt idx="129">
                  <c:v>0.8492730964779196</c:v>
                </c:pt>
                <c:pt idx="130">
                  <c:v>0.84926876021708841</c:v>
                </c:pt>
                <c:pt idx="131">
                  <c:v>0.84926490422705736</c:v>
                </c:pt>
                <c:pt idx="132">
                  <c:v>0.84926147531978868</c:v>
                </c:pt>
                <c:pt idx="133">
                  <c:v>0.84925842619650183</c:v>
                </c:pt>
                <c:pt idx="134">
                  <c:v>0.84925571479581441</c:v>
                </c:pt>
                <c:pt idx="135">
                  <c:v>0.84925330371398688</c:v>
                </c:pt>
                <c:pt idx="136">
                  <c:v>0.84925115968930509</c:v>
                </c:pt>
                <c:pt idx="137">
                  <c:v>0.8492492531435144</c:v>
                </c:pt>
                <c:pt idx="138">
                  <c:v>0.84924755777399641</c:v>
                </c:pt>
                <c:pt idx="139">
                  <c:v>0.84924605019108101</c:v>
                </c:pt>
                <c:pt idx="140">
                  <c:v>0.84924470959550158</c:v>
                </c:pt>
                <c:pt idx="141">
                  <c:v>0.8492435174915518</c:v>
                </c:pt>
                <c:pt idx="142">
                  <c:v>0.84924245743199789</c:v>
                </c:pt>
                <c:pt idx="143">
                  <c:v>0.84924151479122922</c:v>
                </c:pt>
                <c:pt idx="144">
                  <c:v>0.84924067656352631</c:v>
                </c:pt>
                <c:pt idx="145">
                  <c:v>0.84923993118366292</c:v>
                </c:pt>
                <c:pt idx="146">
                  <c:v>0.8492392683673734</c:v>
                </c:pt>
                <c:pt idx="147">
                  <c:v>0.84923867896948479</c:v>
                </c:pt>
                <c:pt idx="148">
                  <c:v>0.84923815485775911</c:v>
                </c:pt>
                <c:pt idx="149">
                  <c:v>0.84923768880070483</c:v>
                </c:pt>
                <c:pt idx="150">
                  <c:v>0.84923727436781427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E-4F85-A507-089A55372A7E}"/>
            </c:ext>
          </c:extLst>
        </c:ser>
        <c:ser>
          <c:idx val="2"/>
          <c:order val="2"/>
          <c:tx>
            <c:v>Steady State (s=0.6)</c:v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0"/>
                  <c:y val="2.41986461143309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FE-4F85-A507-089A55372A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'Savings Shock Down'!$S$51:$S$201</c:f>
              <c:numCache>
                <c:formatCode>General</c:formatCode>
                <c:ptCount val="151"/>
                <c:pt idx="0">
                  <c:v>0.55879999999999996</c:v>
                </c:pt>
                <c:pt idx="1">
                  <c:v>0.55879999999999996</c:v>
                </c:pt>
                <c:pt idx="2">
                  <c:v>0.55879999999999996</c:v>
                </c:pt>
                <c:pt idx="3">
                  <c:v>0.55879999999999996</c:v>
                </c:pt>
                <c:pt idx="4">
                  <c:v>0.55879999999999996</c:v>
                </c:pt>
                <c:pt idx="5">
                  <c:v>0.55879999999999996</c:v>
                </c:pt>
                <c:pt idx="6">
                  <c:v>0.55879999999999996</c:v>
                </c:pt>
                <c:pt idx="7">
                  <c:v>0.55879999999999996</c:v>
                </c:pt>
                <c:pt idx="8">
                  <c:v>0.55879999999999996</c:v>
                </c:pt>
                <c:pt idx="9">
                  <c:v>0.55879999999999996</c:v>
                </c:pt>
                <c:pt idx="10">
                  <c:v>0.55879999999999996</c:v>
                </c:pt>
                <c:pt idx="11">
                  <c:v>0.55879999999999996</c:v>
                </c:pt>
                <c:pt idx="12">
                  <c:v>0.55879999999999996</c:v>
                </c:pt>
                <c:pt idx="13">
                  <c:v>0.55879999999999996</c:v>
                </c:pt>
                <c:pt idx="14">
                  <c:v>0.55879999999999996</c:v>
                </c:pt>
                <c:pt idx="15">
                  <c:v>0.55879999999999996</c:v>
                </c:pt>
                <c:pt idx="16">
                  <c:v>0.55879999999999996</c:v>
                </c:pt>
                <c:pt idx="17">
                  <c:v>0.55879999999999996</c:v>
                </c:pt>
                <c:pt idx="18">
                  <c:v>0.55879999999999996</c:v>
                </c:pt>
                <c:pt idx="19">
                  <c:v>0.55879999999999996</c:v>
                </c:pt>
                <c:pt idx="20">
                  <c:v>0.55879999999999996</c:v>
                </c:pt>
                <c:pt idx="21">
                  <c:v>0.55879999999999996</c:v>
                </c:pt>
                <c:pt idx="22">
                  <c:v>0.55879999999999996</c:v>
                </c:pt>
                <c:pt idx="23">
                  <c:v>0.55879999999999996</c:v>
                </c:pt>
                <c:pt idx="24">
                  <c:v>0.55879999999999996</c:v>
                </c:pt>
                <c:pt idx="25">
                  <c:v>0.55879999999999996</c:v>
                </c:pt>
                <c:pt idx="26">
                  <c:v>0.55879999999999996</c:v>
                </c:pt>
                <c:pt idx="27">
                  <c:v>0.55879999999999996</c:v>
                </c:pt>
                <c:pt idx="28">
                  <c:v>0.55879999999999996</c:v>
                </c:pt>
                <c:pt idx="29">
                  <c:v>0.55879999999999996</c:v>
                </c:pt>
                <c:pt idx="30">
                  <c:v>0.55879999999999996</c:v>
                </c:pt>
                <c:pt idx="31">
                  <c:v>0.55879999999999996</c:v>
                </c:pt>
                <c:pt idx="32">
                  <c:v>0.55879999999999996</c:v>
                </c:pt>
                <c:pt idx="33">
                  <c:v>0.55879999999999996</c:v>
                </c:pt>
                <c:pt idx="34">
                  <c:v>0.55879999999999996</c:v>
                </c:pt>
                <c:pt idx="35">
                  <c:v>0.55879999999999996</c:v>
                </c:pt>
                <c:pt idx="36">
                  <c:v>0.55879999999999996</c:v>
                </c:pt>
                <c:pt idx="37">
                  <c:v>0.55879999999999996</c:v>
                </c:pt>
                <c:pt idx="38">
                  <c:v>0.55879999999999996</c:v>
                </c:pt>
                <c:pt idx="39">
                  <c:v>0.55879999999999996</c:v>
                </c:pt>
                <c:pt idx="40">
                  <c:v>0.55879999999999996</c:v>
                </c:pt>
                <c:pt idx="41">
                  <c:v>0.55879999999999996</c:v>
                </c:pt>
                <c:pt idx="42">
                  <c:v>0.55879999999999996</c:v>
                </c:pt>
                <c:pt idx="43">
                  <c:v>0.55879999999999996</c:v>
                </c:pt>
                <c:pt idx="44">
                  <c:v>0.55879999999999996</c:v>
                </c:pt>
                <c:pt idx="45">
                  <c:v>0.55879999999999996</c:v>
                </c:pt>
                <c:pt idx="46">
                  <c:v>0.55879999999999996</c:v>
                </c:pt>
                <c:pt idx="47">
                  <c:v>0.55879999999999996</c:v>
                </c:pt>
                <c:pt idx="48">
                  <c:v>0.55879999999999996</c:v>
                </c:pt>
                <c:pt idx="49">
                  <c:v>0.55879999999999996</c:v>
                </c:pt>
                <c:pt idx="50">
                  <c:v>0.55879999999999996</c:v>
                </c:pt>
                <c:pt idx="51">
                  <c:v>0.55879999999999996</c:v>
                </c:pt>
                <c:pt idx="52">
                  <c:v>0.55879999999999996</c:v>
                </c:pt>
                <c:pt idx="53">
                  <c:v>0.55879999999999996</c:v>
                </c:pt>
                <c:pt idx="54">
                  <c:v>0.55879999999999996</c:v>
                </c:pt>
                <c:pt idx="55">
                  <c:v>0.55879999999999996</c:v>
                </c:pt>
                <c:pt idx="56">
                  <c:v>0.55879999999999996</c:v>
                </c:pt>
                <c:pt idx="57">
                  <c:v>0.55879999999999996</c:v>
                </c:pt>
                <c:pt idx="58">
                  <c:v>0.55879999999999996</c:v>
                </c:pt>
                <c:pt idx="59">
                  <c:v>0.55879999999999996</c:v>
                </c:pt>
                <c:pt idx="60">
                  <c:v>0.55879999999999996</c:v>
                </c:pt>
                <c:pt idx="61">
                  <c:v>0.55879999999999996</c:v>
                </c:pt>
                <c:pt idx="62">
                  <c:v>0.55879999999999996</c:v>
                </c:pt>
                <c:pt idx="63">
                  <c:v>0.55879999999999996</c:v>
                </c:pt>
                <c:pt idx="64">
                  <c:v>0.55879999999999996</c:v>
                </c:pt>
                <c:pt idx="65">
                  <c:v>0.55879999999999996</c:v>
                </c:pt>
                <c:pt idx="66">
                  <c:v>0.55879999999999996</c:v>
                </c:pt>
                <c:pt idx="67">
                  <c:v>0.55879999999999996</c:v>
                </c:pt>
                <c:pt idx="68">
                  <c:v>0.55879999999999996</c:v>
                </c:pt>
                <c:pt idx="69">
                  <c:v>0.55879999999999996</c:v>
                </c:pt>
                <c:pt idx="70">
                  <c:v>0.55879999999999996</c:v>
                </c:pt>
                <c:pt idx="71">
                  <c:v>0.55879999999999996</c:v>
                </c:pt>
                <c:pt idx="72">
                  <c:v>0.55879999999999996</c:v>
                </c:pt>
                <c:pt idx="73">
                  <c:v>0.55879999999999996</c:v>
                </c:pt>
                <c:pt idx="74">
                  <c:v>0.55879999999999996</c:v>
                </c:pt>
                <c:pt idx="75">
                  <c:v>0.55879999999999996</c:v>
                </c:pt>
                <c:pt idx="76">
                  <c:v>0.55879999999999996</c:v>
                </c:pt>
                <c:pt idx="77">
                  <c:v>0.55879999999999996</c:v>
                </c:pt>
                <c:pt idx="78">
                  <c:v>0.55879999999999996</c:v>
                </c:pt>
                <c:pt idx="79">
                  <c:v>0.55879999999999996</c:v>
                </c:pt>
                <c:pt idx="80">
                  <c:v>0.55879999999999996</c:v>
                </c:pt>
                <c:pt idx="81">
                  <c:v>0.55879999999999996</c:v>
                </c:pt>
                <c:pt idx="82">
                  <c:v>0.55879999999999996</c:v>
                </c:pt>
                <c:pt idx="83">
                  <c:v>0.55879999999999996</c:v>
                </c:pt>
                <c:pt idx="84">
                  <c:v>0.55879999999999996</c:v>
                </c:pt>
                <c:pt idx="85">
                  <c:v>0.55879999999999996</c:v>
                </c:pt>
                <c:pt idx="86">
                  <c:v>0.55879999999999996</c:v>
                </c:pt>
                <c:pt idx="87">
                  <c:v>0.55879999999999996</c:v>
                </c:pt>
                <c:pt idx="88">
                  <c:v>0.55879999999999996</c:v>
                </c:pt>
                <c:pt idx="89">
                  <c:v>0.55879999999999996</c:v>
                </c:pt>
                <c:pt idx="90">
                  <c:v>0.55879999999999996</c:v>
                </c:pt>
                <c:pt idx="91">
                  <c:v>0.55879999999999996</c:v>
                </c:pt>
                <c:pt idx="92">
                  <c:v>0.55879999999999996</c:v>
                </c:pt>
                <c:pt idx="93">
                  <c:v>0.55879999999999996</c:v>
                </c:pt>
                <c:pt idx="94">
                  <c:v>0.55879999999999996</c:v>
                </c:pt>
                <c:pt idx="95">
                  <c:v>0.55879999999999996</c:v>
                </c:pt>
                <c:pt idx="96">
                  <c:v>0.55879999999999996</c:v>
                </c:pt>
                <c:pt idx="97">
                  <c:v>0.55879999999999996</c:v>
                </c:pt>
                <c:pt idx="98">
                  <c:v>0.55879999999999996</c:v>
                </c:pt>
                <c:pt idx="99">
                  <c:v>0.55879999999999996</c:v>
                </c:pt>
                <c:pt idx="100">
                  <c:v>0.55879999999999996</c:v>
                </c:pt>
                <c:pt idx="101">
                  <c:v>0.55879999999999996</c:v>
                </c:pt>
                <c:pt idx="102">
                  <c:v>0.55879999999999996</c:v>
                </c:pt>
                <c:pt idx="103">
                  <c:v>0.55879999999999996</c:v>
                </c:pt>
                <c:pt idx="104">
                  <c:v>0.55879999999999996</c:v>
                </c:pt>
                <c:pt idx="105">
                  <c:v>0.55879999999999996</c:v>
                </c:pt>
                <c:pt idx="106">
                  <c:v>0.55879999999999996</c:v>
                </c:pt>
                <c:pt idx="107">
                  <c:v>0.55879999999999996</c:v>
                </c:pt>
                <c:pt idx="108">
                  <c:v>0.55879999999999996</c:v>
                </c:pt>
                <c:pt idx="109">
                  <c:v>0.55879999999999996</c:v>
                </c:pt>
                <c:pt idx="110">
                  <c:v>0.55879999999999996</c:v>
                </c:pt>
                <c:pt idx="111">
                  <c:v>0.55879999999999996</c:v>
                </c:pt>
                <c:pt idx="112">
                  <c:v>0.55879999999999996</c:v>
                </c:pt>
                <c:pt idx="113">
                  <c:v>0.55879999999999996</c:v>
                </c:pt>
                <c:pt idx="114">
                  <c:v>0.55879999999999996</c:v>
                </c:pt>
                <c:pt idx="115">
                  <c:v>0.55879999999999996</c:v>
                </c:pt>
                <c:pt idx="116">
                  <c:v>0.55879999999999996</c:v>
                </c:pt>
                <c:pt idx="117">
                  <c:v>0.55879999999999996</c:v>
                </c:pt>
                <c:pt idx="118">
                  <c:v>0.55879999999999996</c:v>
                </c:pt>
                <c:pt idx="119">
                  <c:v>0.55879999999999996</c:v>
                </c:pt>
                <c:pt idx="120">
                  <c:v>0.55879999999999996</c:v>
                </c:pt>
                <c:pt idx="121">
                  <c:v>0.55879999999999996</c:v>
                </c:pt>
                <c:pt idx="122">
                  <c:v>0.55879999999999996</c:v>
                </c:pt>
                <c:pt idx="123">
                  <c:v>0.55879999999999996</c:v>
                </c:pt>
                <c:pt idx="124">
                  <c:v>0.55879999999999996</c:v>
                </c:pt>
                <c:pt idx="125">
                  <c:v>0.55879999999999996</c:v>
                </c:pt>
                <c:pt idx="126">
                  <c:v>0.55879999999999996</c:v>
                </c:pt>
                <c:pt idx="127">
                  <c:v>0.55879999999999996</c:v>
                </c:pt>
                <c:pt idx="128">
                  <c:v>0.55879999999999996</c:v>
                </c:pt>
                <c:pt idx="129">
                  <c:v>0.55879999999999996</c:v>
                </c:pt>
                <c:pt idx="130">
                  <c:v>0.55879999999999996</c:v>
                </c:pt>
                <c:pt idx="131">
                  <c:v>0.55879999999999996</c:v>
                </c:pt>
                <c:pt idx="132">
                  <c:v>0.55879999999999996</c:v>
                </c:pt>
                <c:pt idx="133">
                  <c:v>0.55879999999999996</c:v>
                </c:pt>
                <c:pt idx="134">
                  <c:v>0.55879999999999996</c:v>
                </c:pt>
                <c:pt idx="135">
                  <c:v>0.55879999999999996</c:v>
                </c:pt>
                <c:pt idx="136">
                  <c:v>0.55879999999999996</c:v>
                </c:pt>
                <c:pt idx="137">
                  <c:v>0.55879999999999996</c:v>
                </c:pt>
                <c:pt idx="138">
                  <c:v>0.55879999999999996</c:v>
                </c:pt>
                <c:pt idx="139">
                  <c:v>0.55879999999999996</c:v>
                </c:pt>
                <c:pt idx="140">
                  <c:v>0.55879999999999996</c:v>
                </c:pt>
                <c:pt idx="141">
                  <c:v>0.55879999999999996</c:v>
                </c:pt>
                <c:pt idx="142">
                  <c:v>0.55879999999999996</c:v>
                </c:pt>
                <c:pt idx="143">
                  <c:v>0.55879999999999996</c:v>
                </c:pt>
                <c:pt idx="144">
                  <c:v>0.55879999999999996</c:v>
                </c:pt>
                <c:pt idx="145">
                  <c:v>0.55879999999999996</c:v>
                </c:pt>
                <c:pt idx="146">
                  <c:v>0.55879999999999996</c:v>
                </c:pt>
                <c:pt idx="147">
                  <c:v>0.55879999999999996</c:v>
                </c:pt>
                <c:pt idx="148">
                  <c:v>0.55879999999999996</c:v>
                </c:pt>
                <c:pt idx="149">
                  <c:v>0.55879999999999996</c:v>
                </c:pt>
                <c:pt idx="150">
                  <c:v>0.55879999999999996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E-4F85-A507-089A55372A7E}"/>
            </c:ext>
          </c:extLst>
        </c:ser>
        <c:ser>
          <c:idx val="3"/>
          <c:order val="3"/>
          <c:tx>
            <c:v>Steady State (s=0.2)</c:v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84"/>
              <c:layout>
                <c:manualLayout>
                  <c:x val="-2.9241681461153867E-3"/>
                  <c:y val="-3.831452301435738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accent5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aseline="0">
                        <a:solidFill>
                          <a:schemeClr val="accent5"/>
                        </a:solidFill>
                      </a:rPr>
                      <a:t>0.8492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3FE-4F85-A507-089A55372A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'Savings Shock Down'!$V$51:$V$201</c:f>
              <c:numCache>
                <c:formatCode>General</c:formatCode>
                <c:ptCount val="151"/>
                <c:pt idx="0">
                  <c:v>0.84923394737159108</c:v>
                </c:pt>
                <c:pt idx="1">
                  <c:v>0.84923394737159108</c:v>
                </c:pt>
                <c:pt idx="2">
                  <c:v>0.84923394737159108</c:v>
                </c:pt>
                <c:pt idx="3">
                  <c:v>0.84923394737159108</c:v>
                </c:pt>
                <c:pt idx="4">
                  <c:v>0.84923394737159108</c:v>
                </c:pt>
                <c:pt idx="5">
                  <c:v>0.84923394737159108</c:v>
                </c:pt>
                <c:pt idx="6">
                  <c:v>0.84923394737159108</c:v>
                </c:pt>
                <c:pt idx="7">
                  <c:v>0.84923394737159108</c:v>
                </c:pt>
                <c:pt idx="8">
                  <c:v>0.84923394737159108</c:v>
                </c:pt>
                <c:pt idx="9">
                  <c:v>0.84923394737159108</c:v>
                </c:pt>
                <c:pt idx="10">
                  <c:v>0.84923394737159108</c:v>
                </c:pt>
                <c:pt idx="11">
                  <c:v>0.84923394737159108</c:v>
                </c:pt>
                <c:pt idx="12">
                  <c:v>0.84923394737159108</c:v>
                </c:pt>
                <c:pt idx="13">
                  <c:v>0.84923394737159108</c:v>
                </c:pt>
                <c:pt idx="14">
                  <c:v>0.84923394737159108</c:v>
                </c:pt>
                <c:pt idx="15">
                  <c:v>0.84923394737159108</c:v>
                </c:pt>
                <c:pt idx="16">
                  <c:v>0.84923394737159108</c:v>
                </c:pt>
                <c:pt idx="17">
                  <c:v>0.84923394737159108</c:v>
                </c:pt>
                <c:pt idx="18">
                  <c:v>0.84923394737159108</c:v>
                </c:pt>
                <c:pt idx="19">
                  <c:v>0.84923394737159108</c:v>
                </c:pt>
                <c:pt idx="20">
                  <c:v>0.84923394737159108</c:v>
                </c:pt>
                <c:pt idx="21">
                  <c:v>0.84923394737159108</c:v>
                </c:pt>
                <c:pt idx="22">
                  <c:v>0.84923394737159108</c:v>
                </c:pt>
                <c:pt idx="23">
                  <c:v>0.84923394737159108</c:v>
                </c:pt>
                <c:pt idx="24">
                  <c:v>0.84923394737159108</c:v>
                </c:pt>
                <c:pt idx="25">
                  <c:v>0.84923394737159108</c:v>
                </c:pt>
                <c:pt idx="26">
                  <c:v>0.84923394737159108</c:v>
                </c:pt>
                <c:pt idx="27">
                  <c:v>0.84923394737159108</c:v>
                </c:pt>
                <c:pt idx="28">
                  <c:v>0.84923394737159108</c:v>
                </c:pt>
                <c:pt idx="29">
                  <c:v>0.84923394737159108</c:v>
                </c:pt>
                <c:pt idx="30">
                  <c:v>0.84923394737159108</c:v>
                </c:pt>
                <c:pt idx="31">
                  <c:v>0.84923394737159108</c:v>
                </c:pt>
                <c:pt idx="32">
                  <c:v>0.84923394737159108</c:v>
                </c:pt>
                <c:pt idx="33">
                  <c:v>0.84923394737159108</c:v>
                </c:pt>
                <c:pt idx="34">
                  <c:v>0.84923394737159108</c:v>
                </c:pt>
                <c:pt idx="35">
                  <c:v>0.84923394737159108</c:v>
                </c:pt>
                <c:pt idx="36">
                  <c:v>0.84923394737159108</c:v>
                </c:pt>
                <c:pt idx="37">
                  <c:v>0.84923394737159108</c:v>
                </c:pt>
                <c:pt idx="38">
                  <c:v>0.84923394737159108</c:v>
                </c:pt>
                <c:pt idx="39">
                  <c:v>0.84923394737159108</c:v>
                </c:pt>
                <c:pt idx="40">
                  <c:v>0.84923394737159108</c:v>
                </c:pt>
                <c:pt idx="41">
                  <c:v>0.84923394737159108</c:v>
                </c:pt>
                <c:pt idx="42">
                  <c:v>0.84923394737159108</c:v>
                </c:pt>
                <c:pt idx="43">
                  <c:v>0.84923394737159108</c:v>
                </c:pt>
                <c:pt idx="44">
                  <c:v>0.84923394737159108</c:v>
                </c:pt>
                <c:pt idx="45">
                  <c:v>0.84923394737159108</c:v>
                </c:pt>
                <c:pt idx="46">
                  <c:v>0.84923394737159108</c:v>
                </c:pt>
                <c:pt idx="47">
                  <c:v>0.84923394737159108</c:v>
                </c:pt>
                <c:pt idx="48">
                  <c:v>0.84923394737159108</c:v>
                </c:pt>
                <c:pt idx="49">
                  <c:v>0.84923394737159108</c:v>
                </c:pt>
                <c:pt idx="50">
                  <c:v>0.84923394737159108</c:v>
                </c:pt>
                <c:pt idx="51">
                  <c:v>0.84923394737159108</c:v>
                </c:pt>
                <c:pt idx="52">
                  <c:v>0.84923394737159108</c:v>
                </c:pt>
                <c:pt idx="53">
                  <c:v>0.84923394737159108</c:v>
                </c:pt>
                <c:pt idx="54">
                  <c:v>0.84923394737159108</c:v>
                </c:pt>
                <c:pt idx="55">
                  <c:v>0.84923394737159108</c:v>
                </c:pt>
                <c:pt idx="56">
                  <c:v>0.84923394737159108</c:v>
                </c:pt>
                <c:pt idx="57">
                  <c:v>0.84923394737159108</c:v>
                </c:pt>
                <c:pt idx="58">
                  <c:v>0.84923394737159108</c:v>
                </c:pt>
                <c:pt idx="59">
                  <c:v>0.84923394737159108</c:v>
                </c:pt>
                <c:pt idx="60">
                  <c:v>0.84923394737159108</c:v>
                </c:pt>
                <c:pt idx="61">
                  <c:v>0.84923394737159108</c:v>
                </c:pt>
                <c:pt idx="62">
                  <c:v>0.84923394737159108</c:v>
                </c:pt>
                <c:pt idx="63">
                  <c:v>0.84923394737159108</c:v>
                </c:pt>
                <c:pt idx="64">
                  <c:v>0.84923394737159108</c:v>
                </c:pt>
                <c:pt idx="65">
                  <c:v>0.84923394737159108</c:v>
                </c:pt>
                <c:pt idx="66">
                  <c:v>0.84923394737159108</c:v>
                </c:pt>
                <c:pt idx="67">
                  <c:v>0.84923394737159108</c:v>
                </c:pt>
                <c:pt idx="68">
                  <c:v>0.84923394737159108</c:v>
                </c:pt>
                <c:pt idx="69">
                  <c:v>0.84923394737159108</c:v>
                </c:pt>
                <c:pt idx="70">
                  <c:v>0.84923394737159108</c:v>
                </c:pt>
                <c:pt idx="71">
                  <c:v>0.84923394737159108</c:v>
                </c:pt>
                <c:pt idx="72">
                  <c:v>0.84923394737159108</c:v>
                </c:pt>
                <c:pt idx="73">
                  <c:v>0.84923394737159108</c:v>
                </c:pt>
                <c:pt idx="74">
                  <c:v>0.84923394737159108</c:v>
                </c:pt>
                <c:pt idx="75">
                  <c:v>0.84923394737159108</c:v>
                </c:pt>
                <c:pt idx="76">
                  <c:v>0.84923394737159108</c:v>
                </c:pt>
                <c:pt idx="77">
                  <c:v>0.84923394737159108</c:v>
                </c:pt>
                <c:pt idx="78">
                  <c:v>0.84923394737159108</c:v>
                </c:pt>
                <c:pt idx="79">
                  <c:v>0.84923394737159108</c:v>
                </c:pt>
                <c:pt idx="80">
                  <c:v>0.84923394737159108</c:v>
                </c:pt>
                <c:pt idx="81">
                  <c:v>0.84923394737159108</c:v>
                </c:pt>
                <c:pt idx="82">
                  <c:v>0.84923394737159108</c:v>
                </c:pt>
                <c:pt idx="83">
                  <c:v>0.84923394737159108</c:v>
                </c:pt>
                <c:pt idx="84">
                  <c:v>0.84923394737159108</c:v>
                </c:pt>
                <c:pt idx="85">
                  <c:v>0.84923394737159108</c:v>
                </c:pt>
                <c:pt idx="86">
                  <c:v>0.84923394737159108</c:v>
                </c:pt>
                <c:pt idx="87">
                  <c:v>0.84923394737159108</c:v>
                </c:pt>
                <c:pt idx="88">
                  <c:v>0.84923394737159108</c:v>
                </c:pt>
                <c:pt idx="89">
                  <c:v>0.84923394737159108</c:v>
                </c:pt>
                <c:pt idx="90">
                  <c:v>0.84923394737159108</c:v>
                </c:pt>
                <c:pt idx="91">
                  <c:v>0.84923394737159108</c:v>
                </c:pt>
                <c:pt idx="92">
                  <c:v>0.84923394737159108</c:v>
                </c:pt>
                <c:pt idx="93">
                  <c:v>0.84923394737159108</c:v>
                </c:pt>
                <c:pt idx="94">
                  <c:v>0.84923394737159108</c:v>
                </c:pt>
                <c:pt idx="95">
                  <c:v>0.84923394737159108</c:v>
                </c:pt>
                <c:pt idx="96">
                  <c:v>0.84923394737159108</c:v>
                </c:pt>
                <c:pt idx="97">
                  <c:v>0.84923394737159108</c:v>
                </c:pt>
                <c:pt idx="98">
                  <c:v>0.84923394737159108</c:v>
                </c:pt>
                <c:pt idx="99">
                  <c:v>0.84923394737159108</c:v>
                </c:pt>
                <c:pt idx="100">
                  <c:v>0.84923394737159108</c:v>
                </c:pt>
                <c:pt idx="101">
                  <c:v>0.84923394737159108</c:v>
                </c:pt>
                <c:pt idx="102">
                  <c:v>0.84923394737159108</c:v>
                </c:pt>
                <c:pt idx="103">
                  <c:v>0.84923394737159108</c:v>
                </c:pt>
                <c:pt idx="104">
                  <c:v>0.84923394737159108</c:v>
                </c:pt>
                <c:pt idx="105">
                  <c:v>0.84923394737159108</c:v>
                </c:pt>
                <c:pt idx="106">
                  <c:v>0.84923394737159108</c:v>
                </c:pt>
                <c:pt idx="107">
                  <c:v>0.84923394737159108</c:v>
                </c:pt>
                <c:pt idx="108">
                  <c:v>0.84923394737159108</c:v>
                </c:pt>
                <c:pt idx="109">
                  <c:v>0.84923394737159108</c:v>
                </c:pt>
                <c:pt idx="110">
                  <c:v>0.84923394737159108</c:v>
                </c:pt>
                <c:pt idx="111">
                  <c:v>0.84923394737159108</c:v>
                </c:pt>
                <c:pt idx="112">
                  <c:v>0.84923394737159108</c:v>
                </c:pt>
                <c:pt idx="113">
                  <c:v>0.84923394737159108</c:v>
                </c:pt>
                <c:pt idx="114">
                  <c:v>0.84923394737159108</c:v>
                </c:pt>
                <c:pt idx="115">
                  <c:v>0.84923394737159108</c:v>
                </c:pt>
                <c:pt idx="116">
                  <c:v>0.84923394737159108</c:v>
                </c:pt>
                <c:pt idx="117">
                  <c:v>0.84923394737159108</c:v>
                </c:pt>
                <c:pt idx="118">
                  <c:v>0.84923394737159108</c:v>
                </c:pt>
                <c:pt idx="119">
                  <c:v>0.84923394737159108</c:v>
                </c:pt>
                <c:pt idx="120">
                  <c:v>0.84923394737159108</c:v>
                </c:pt>
                <c:pt idx="121">
                  <c:v>0.84923394737159108</c:v>
                </c:pt>
                <c:pt idx="122">
                  <c:v>0.84923394737159108</c:v>
                </c:pt>
                <c:pt idx="123">
                  <c:v>0.84923394737159108</c:v>
                </c:pt>
                <c:pt idx="124">
                  <c:v>0.84923394737159108</c:v>
                </c:pt>
                <c:pt idx="125">
                  <c:v>0.84923394737159108</c:v>
                </c:pt>
                <c:pt idx="126">
                  <c:v>0.84923394737159108</c:v>
                </c:pt>
                <c:pt idx="127">
                  <c:v>0.84923394737159108</c:v>
                </c:pt>
                <c:pt idx="128">
                  <c:v>0.84923394737159108</c:v>
                </c:pt>
                <c:pt idx="129">
                  <c:v>0.84923394737159108</c:v>
                </c:pt>
                <c:pt idx="130">
                  <c:v>0.84923394737159108</c:v>
                </c:pt>
                <c:pt idx="131">
                  <c:v>0.84923394737159108</c:v>
                </c:pt>
                <c:pt idx="132">
                  <c:v>0.84923394737159108</c:v>
                </c:pt>
                <c:pt idx="133">
                  <c:v>0.84923394737159108</c:v>
                </c:pt>
                <c:pt idx="134">
                  <c:v>0.84923394737159108</c:v>
                </c:pt>
                <c:pt idx="135">
                  <c:v>0.84923394737159108</c:v>
                </c:pt>
                <c:pt idx="136">
                  <c:v>0.84923394737159108</c:v>
                </c:pt>
                <c:pt idx="137">
                  <c:v>0.84923394737159108</c:v>
                </c:pt>
                <c:pt idx="138">
                  <c:v>0.84923394737159108</c:v>
                </c:pt>
                <c:pt idx="139">
                  <c:v>0.84923394737159108</c:v>
                </c:pt>
                <c:pt idx="140">
                  <c:v>0.84923394737159108</c:v>
                </c:pt>
                <c:pt idx="141">
                  <c:v>0.84923394737159108</c:v>
                </c:pt>
                <c:pt idx="142">
                  <c:v>0.84923394737159108</c:v>
                </c:pt>
                <c:pt idx="143">
                  <c:v>0.84923394737159108</c:v>
                </c:pt>
                <c:pt idx="144">
                  <c:v>0.84923394737159108</c:v>
                </c:pt>
                <c:pt idx="145">
                  <c:v>0.84923394737159108</c:v>
                </c:pt>
                <c:pt idx="146">
                  <c:v>0.84923394737159108</c:v>
                </c:pt>
                <c:pt idx="147">
                  <c:v>0.84923394737159108</c:v>
                </c:pt>
                <c:pt idx="148">
                  <c:v>0.84923394737159108</c:v>
                </c:pt>
                <c:pt idx="149">
                  <c:v>0.84923394737159108</c:v>
                </c:pt>
                <c:pt idx="150">
                  <c:v>0.84923394737159108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E-4F85-A507-089A55372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897935"/>
        <c:axId val="60189553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Steady State</c:v>
                </c:tx>
                <c:spPr>
                  <a:ln w="28575" cap="rnd">
                    <a:solidFill>
                      <a:schemeClr val="accent2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'Savings Shock Down'!$A$52:$A$202</c15:sqref>
                        </c15:formulaRef>
                      </c:ext>
                    </c:extLst>
                    <c:numCache>
                      <c:formatCode>General</c:formatCode>
                      <c:ptCount val="151"/>
                      <c:pt idx="0">
                        <c:v>50</c:v>
                      </c:pt>
                      <c:pt idx="1">
                        <c:v>51</c:v>
                      </c:pt>
                      <c:pt idx="2">
                        <c:v>52</c:v>
                      </c:pt>
                      <c:pt idx="3">
                        <c:v>53</c:v>
                      </c:pt>
                      <c:pt idx="4">
                        <c:v>54</c:v>
                      </c:pt>
                      <c:pt idx="5">
                        <c:v>55</c:v>
                      </c:pt>
                      <c:pt idx="6">
                        <c:v>56</c:v>
                      </c:pt>
                      <c:pt idx="7">
                        <c:v>57</c:v>
                      </c:pt>
                      <c:pt idx="8">
                        <c:v>58</c:v>
                      </c:pt>
                      <c:pt idx="9">
                        <c:v>59</c:v>
                      </c:pt>
                      <c:pt idx="10">
                        <c:v>60</c:v>
                      </c:pt>
                      <c:pt idx="11">
                        <c:v>61</c:v>
                      </c:pt>
                      <c:pt idx="12">
                        <c:v>62</c:v>
                      </c:pt>
                      <c:pt idx="13">
                        <c:v>63</c:v>
                      </c:pt>
                      <c:pt idx="14">
                        <c:v>64</c:v>
                      </c:pt>
                      <c:pt idx="15">
                        <c:v>65</c:v>
                      </c:pt>
                      <c:pt idx="16">
                        <c:v>66</c:v>
                      </c:pt>
                      <c:pt idx="17">
                        <c:v>67</c:v>
                      </c:pt>
                      <c:pt idx="18">
                        <c:v>68</c:v>
                      </c:pt>
                      <c:pt idx="19">
                        <c:v>69</c:v>
                      </c:pt>
                      <c:pt idx="20">
                        <c:v>70</c:v>
                      </c:pt>
                      <c:pt idx="21">
                        <c:v>71</c:v>
                      </c:pt>
                      <c:pt idx="22">
                        <c:v>72</c:v>
                      </c:pt>
                      <c:pt idx="23">
                        <c:v>73</c:v>
                      </c:pt>
                      <c:pt idx="24">
                        <c:v>74</c:v>
                      </c:pt>
                      <c:pt idx="25">
                        <c:v>75</c:v>
                      </c:pt>
                      <c:pt idx="26">
                        <c:v>76</c:v>
                      </c:pt>
                      <c:pt idx="27">
                        <c:v>77</c:v>
                      </c:pt>
                      <c:pt idx="28">
                        <c:v>78</c:v>
                      </c:pt>
                      <c:pt idx="29">
                        <c:v>79</c:v>
                      </c:pt>
                      <c:pt idx="30">
                        <c:v>80</c:v>
                      </c:pt>
                      <c:pt idx="31">
                        <c:v>81</c:v>
                      </c:pt>
                      <c:pt idx="32">
                        <c:v>82</c:v>
                      </c:pt>
                      <c:pt idx="33">
                        <c:v>83</c:v>
                      </c:pt>
                      <c:pt idx="34">
                        <c:v>84</c:v>
                      </c:pt>
                      <c:pt idx="35">
                        <c:v>85</c:v>
                      </c:pt>
                      <c:pt idx="36">
                        <c:v>86</c:v>
                      </c:pt>
                      <c:pt idx="37">
                        <c:v>87</c:v>
                      </c:pt>
                      <c:pt idx="38">
                        <c:v>88</c:v>
                      </c:pt>
                      <c:pt idx="39">
                        <c:v>89</c:v>
                      </c:pt>
                      <c:pt idx="40">
                        <c:v>90</c:v>
                      </c:pt>
                      <c:pt idx="41">
                        <c:v>91</c:v>
                      </c:pt>
                      <c:pt idx="42">
                        <c:v>92</c:v>
                      </c:pt>
                      <c:pt idx="43">
                        <c:v>93</c:v>
                      </c:pt>
                      <c:pt idx="44">
                        <c:v>94</c:v>
                      </c:pt>
                      <c:pt idx="45">
                        <c:v>95</c:v>
                      </c:pt>
                      <c:pt idx="46">
                        <c:v>96</c:v>
                      </c:pt>
                      <c:pt idx="47">
                        <c:v>97</c:v>
                      </c:pt>
                      <c:pt idx="48">
                        <c:v>98</c:v>
                      </c:pt>
                      <c:pt idx="49">
                        <c:v>99</c:v>
                      </c:pt>
                      <c:pt idx="50">
                        <c:v>100</c:v>
                      </c:pt>
                      <c:pt idx="51">
                        <c:v>101</c:v>
                      </c:pt>
                      <c:pt idx="52">
                        <c:v>102</c:v>
                      </c:pt>
                      <c:pt idx="53">
                        <c:v>103</c:v>
                      </c:pt>
                      <c:pt idx="54">
                        <c:v>104</c:v>
                      </c:pt>
                      <c:pt idx="55">
                        <c:v>105</c:v>
                      </c:pt>
                      <c:pt idx="56">
                        <c:v>106</c:v>
                      </c:pt>
                      <c:pt idx="57">
                        <c:v>107</c:v>
                      </c:pt>
                      <c:pt idx="58">
                        <c:v>108</c:v>
                      </c:pt>
                      <c:pt idx="59">
                        <c:v>109</c:v>
                      </c:pt>
                      <c:pt idx="60">
                        <c:v>110</c:v>
                      </c:pt>
                      <c:pt idx="61">
                        <c:v>111</c:v>
                      </c:pt>
                      <c:pt idx="62">
                        <c:v>112</c:v>
                      </c:pt>
                      <c:pt idx="63">
                        <c:v>113</c:v>
                      </c:pt>
                      <c:pt idx="64">
                        <c:v>114</c:v>
                      </c:pt>
                      <c:pt idx="65">
                        <c:v>115</c:v>
                      </c:pt>
                      <c:pt idx="66">
                        <c:v>116</c:v>
                      </c:pt>
                      <c:pt idx="67">
                        <c:v>117</c:v>
                      </c:pt>
                      <c:pt idx="68">
                        <c:v>118</c:v>
                      </c:pt>
                      <c:pt idx="69">
                        <c:v>119</c:v>
                      </c:pt>
                      <c:pt idx="70">
                        <c:v>120</c:v>
                      </c:pt>
                      <c:pt idx="71">
                        <c:v>121</c:v>
                      </c:pt>
                      <c:pt idx="72">
                        <c:v>122</c:v>
                      </c:pt>
                      <c:pt idx="73">
                        <c:v>123</c:v>
                      </c:pt>
                      <c:pt idx="74">
                        <c:v>124</c:v>
                      </c:pt>
                      <c:pt idx="75">
                        <c:v>125</c:v>
                      </c:pt>
                      <c:pt idx="76">
                        <c:v>126</c:v>
                      </c:pt>
                      <c:pt idx="77">
                        <c:v>127</c:v>
                      </c:pt>
                      <c:pt idx="78">
                        <c:v>128</c:v>
                      </c:pt>
                      <c:pt idx="79">
                        <c:v>129</c:v>
                      </c:pt>
                      <c:pt idx="80">
                        <c:v>130</c:v>
                      </c:pt>
                      <c:pt idx="81">
                        <c:v>131</c:v>
                      </c:pt>
                      <c:pt idx="82">
                        <c:v>132</c:v>
                      </c:pt>
                      <c:pt idx="83">
                        <c:v>133</c:v>
                      </c:pt>
                      <c:pt idx="84">
                        <c:v>134</c:v>
                      </c:pt>
                      <c:pt idx="85">
                        <c:v>135</c:v>
                      </c:pt>
                      <c:pt idx="86">
                        <c:v>136</c:v>
                      </c:pt>
                      <c:pt idx="87">
                        <c:v>137</c:v>
                      </c:pt>
                      <c:pt idx="88">
                        <c:v>138</c:v>
                      </c:pt>
                      <c:pt idx="89">
                        <c:v>139</c:v>
                      </c:pt>
                      <c:pt idx="90">
                        <c:v>140</c:v>
                      </c:pt>
                      <c:pt idx="91">
                        <c:v>141</c:v>
                      </c:pt>
                      <c:pt idx="92">
                        <c:v>142</c:v>
                      </c:pt>
                      <c:pt idx="93">
                        <c:v>143</c:v>
                      </c:pt>
                      <c:pt idx="94">
                        <c:v>144</c:v>
                      </c:pt>
                      <c:pt idx="95">
                        <c:v>145</c:v>
                      </c:pt>
                      <c:pt idx="96">
                        <c:v>146</c:v>
                      </c:pt>
                      <c:pt idx="97">
                        <c:v>147</c:v>
                      </c:pt>
                      <c:pt idx="98">
                        <c:v>148</c:v>
                      </c:pt>
                      <c:pt idx="99">
                        <c:v>149</c:v>
                      </c:pt>
                      <c:pt idx="100">
                        <c:v>150</c:v>
                      </c:pt>
                      <c:pt idx="101">
                        <c:v>151</c:v>
                      </c:pt>
                      <c:pt idx="102">
                        <c:v>152</c:v>
                      </c:pt>
                      <c:pt idx="103">
                        <c:v>153</c:v>
                      </c:pt>
                      <c:pt idx="104">
                        <c:v>154</c:v>
                      </c:pt>
                      <c:pt idx="105">
                        <c:v>155</c:v>
                      </c:pt>
                      <c:pt idx="106">
                        <c:v>156</c:v>
                      </c:pt>
                      <c:pt idx="107">
                        <c:v>157</c:v>
                      </c:pt>
                      <c:pt idx="108">
                        <c:v>158</c:v>
                      </c:pt>
                      <c:pt idx="109">
                        <c:v>159</c:v>
                      </c:pt>
                      <c:pt idx="110">
                        <c:v>160</c:v>
                      </c:pt>
                      <c:pt idx="111">
                        <c:v>161</c:v>
                      </c:pt>
                      <c:pt idx="112">
                        <c:v>162</c:v>
                      </c:pt>
                      <c:pt idx="113">
                        <c:v>163</c:v>
                      </c:pt>
                      <c:pt idx="114">
                        <c:v>164</c:v>
                      </c:pt>
                      <c:pt idx="115">
                        <c:v>165</c:v>
                      </c:pt>
                      <c:pt idx="116">
                        <c:v>166</c:v>
                      </c:pt>
                      <c:pt idx="117">
                        <c:v>167</c:v>
                      </c:pt>
                      <c:pt idx="118">
                        <c:v>168</c:v>
                      </c:pt>
                      <c:pt idx="119">
                        <c:v>169</c:v>
                      </c:pt>
                      <c:pt idx="120">
                        <c:v>170</c:v>
                      </c:pt>
                      <c:pt idx="121">
                        <c:v>171</c:v>
                      </c:pt>
                      <c:pt idx="122">
                        <c:v>172</c:v>
                      </c:pt>
                      <c:pt idx="123">
                        <c:v>173</c:v>
                      </c:pt>
                      <c:pt idx="124">
                        <c:v>174</c:v>
                      </c:pt>
                      <c:pt idx="125">
                        <c:v>175</c:v>
                      </c:pt>
                      <c:pt idx="126">
                        <c:v>176</c:v>
                      </c:pt>
                      <c:pt idx="127">
                        <c:v>177</c:v>
                      </c:pt>
                      <c:pt idx="128">
                        <c:v>178</c:v>
                      </c:pt>
                      <c:pt idx="129">
                        <c:v>179</c:v>
                      </c:pt>
                      <c:pt idx="130">
                        <c:v>180</c:v>
                      </c:pt>
                      <c:pt idx="131">
                        <c:v>181</c:v>
                      </c:pt>
                      <c:pt idx="132">
                        <c:v>182</c:v>
                      </c:pt>
                      <c:pt idx="133">
                        <c:v>183</c:v>
                      </c:pt>
                      <c:pt idx="134">
                        <c:v>184</c:v>
                      </c:pt>
                      <c:pt idx="135">
                        <c:v>185</c:v>
                      </c:pt>
                      <c:pt idx="136">
                        <c:v>186</c:v>
                      </c:pt>
                      <c:pt idx="137">
                        <c:v>187</c:v>
                      </c:pt>
                      <c:pt idx="138">
                        <c:v>188</c:v>
                      </c:pt>
                      <c:pt idx="139">
                        <c:v>189</c:v>
                      </c:pt>
                      <c:pt idx="140">
                        <c:v>190</c:v>
                      </c:pt>
                      <c:pt idx="141">
                        <c:v>191</c:v>
                      </c:pt>
                      <c:pt idx="142">
                        <c:v>192</c:v>
                      </c:pt>
                      <c:pt idx="143">
                        <c:v>193</c:v>
                      </c:pt>
                      <c:pt idx="144">
                        <c:v>194</c:v>
                      </c:pt>
                      <c:pt idx="145">
                        <c:v>195</c:v>
                      </c:pt>
                      <c:pt idx="146">
                        <c:v>196</c:v>
                      </c:pt>
                      <c:pt idx="147">
                        <c:v>197</c:v>
                      </c:pt>
                      <c:pt idx="148">
                        <c:v>198</c:v>
                      </c:pt>
                      <c:pt idx="149">
                        <c:v>199</c:v>
                      </c:pt>
                      <c:pt idx="150">
                        <c:v>200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'Base Solow Model'!$P$2:$P$101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5.3220000000000001</c:v>
                      </c:pt>
                      <c:pt idx="1">
                        <c:v>5.3220000000000001</c:v>
                      </c:pt>
                      <c:pt idx="2">
                        <c:v>5.3220000000000001</c:v>
                      </c:pt>
                      <c:pt idx="3">
                        <c:v>5.3220000000000001</c:v>
                      </c:pt>
                      <c:pt idx="4">
                        <c:v>5.3220000000000001</c:v>
                      </c:pt>
                      <c:pt idx="5">
                        <c:v>5.3220000000000001</c:v>
                      </c:pt>
                      <c:pt idx="6">
                        <c:v>5.3220000000000001</c:v>
                      </c:pt>
                      <c:pt idx="7">
                        <c:v>5.3220000000000001</c:v>
                      </c:pt>
                      <c:pt idx="8">
                        <c:v>5.3220000000000001</c:v>
                      </c:pt>
                      <c:pt idx="9">
                        <c:v>5.3220000000000001</c:v>
                      </c:pt>
                      <c:pt idx="10">
                        <c:v>5.3220000000000001</c:v>
                      </c:pt>
                      <c:pt idx="11">
                        <c:v>5.3220000000000001</c:v>
                      </c:pt>
                      <c:pt idx="12">
                        <c:v>5.3220000000000001</c:v>
                      </c:pt>
                      <c:pt idx="13">
                        <c:v>5.3220000000000001</c:v>
                      </c:pt>
                      <c:pt idx="14">
                        <c:v>5.3220000000000001</c:v>
                      </c:pt>
                      <c:pt idx="15">
                        <c:v>5.3220000000000001</c:v>
                      </c:pt>
                      <c:pt idx="16">
                        <c:v>5.3220000000000001</c:v>
                      </c:pt>
                      <c:pt idx="17">
                        <c:v>5.3220000000000001</c:v>
                      </c:pt>
                      <c:pt idx="18">
                        <c:v>5.3220000000000001</c:v>
                      </c:pt>
                      <c:pt idx="19">
                        <c:v>5.3220000000000001</c:v>
                      </c:pt>
                      <c:pt idx="20">
                        <c:v>5.3220000000000001</c:v>
                      </c:pt>
                      <c:pt idx="21">
                        <c:v>5.3220000000000001</c:v>
                      </c:pt>
                      <c:pt idx="22">
                        <c:v>5.3220000000000001</c:v>
                      </c:pt>
                      <c:pt idx="23">
                        <c:v>5.3220000000000001</c:v>
                      </c:pt>
                      <c:pt idx="24">
                        <c:v>5.3220000000000001</c:v>
                      </c:pt>
                      <c:pt idx="25">
                        <c:v>5.3220000000000001</c:v>
                      </c:pt>
                      <c:pt idx="26">
                        <c:v>5.3220000000000001</c:v>
                      </c:pt>
                      <c:pt idx="27">
                        <c:v>5.3220000000000001</c:v>
                      </c:pt>
                      <c:pt idx="28">
                        <c:v>5.3220000000000001</c:v>
                      </c:pt>
                      <c:pt idx="29">
                        <c:v>5.3220000000000001</c:v>
                      </c:pt>
                      <c:pt idx="30">
                        <c:v>5.3220000000000001</c:v>
                      </c:pt>
                      <c:pt idx="31">
                        <c:v>5.3220000000000001</c:v>
                      </c:pt>
                      <c:pt idx="32">
                        <c:v>5.3220000000000001</c:v>
                      </c:pt>
                      <c:pt idx="33">
                        <c:v>5.3220000000000001</c:v>
                      </c:pt>
                      <c:pt idx="34">
                        <c:v>5.3220000000000001</c:v>
                      </c:pt>
                      <c:pt idx="35">
                        <c:v>5.3220000000000001</c:v>
                      </c:pt>
                      <c:pt idx="36">
                        <c:v>5.3220000000000001</c:v>
                      </c:pt>
                      <c:pt idx="37">
                        <c:v>5.3220000000000001</c:v>
                      </c:pt>
                      <c:pt idx="38">
                        <c:v>5.3220000000000001</c:v>
                      </c:pt>
                      <c:pt idx="39">
                        <c:v>5.3220000000000001</c:v>
                      </c:pt>
                      <c:pt idx="40">
                        <c:v>5.3220000000000001</c:v>
                      </c:pt>
                      <c:pt idx="41">
                        <c:v>5.3220000000000001</c:v>
                      </c:pt>
                      <c:pt idx="42">
                        <c:v>5.3220000000000001</c:v>
                      </c:pt>
                      <c:pt idx="43">
                        <c:v>5.3220000000000001</c:v>
                      </c:pt>
                      <c:pt idx="44">
                        <c:v>5.3220000000000001</c:v>
                      </c:pt>
                      <c:pt idx="45">
                        <c:v>5.3220000000000001</c:v>
                      </c:pt>
                      <c:pt idx="46">
                        <c:v>5.3220000000000001</c:v>
                      </c:pt>
                      <c:pt idx="47">
                        <c:v>5.3220000000000001</c:v>
                      </c:pt>
                      <c:pt idx="48">
                        <c:v>5.3220000000000001</c:v>
                      </c:pt>
                      <c:pt idx="49">
                        <c:v>5.3220000000000001</c:v>
                      </c:pt>
                      <c:pt idx="50">
                        <c:v>5.3220000000000001</c:v>
                      </c:pt>
                      <c:pt idx="51">
                        <c:v>5.3220000000000001</c:v>
                      </c:pt>
                      <c:pt idx="52">
                        <c:v>5.3220000000000001</c:v>
                      </c:pt>
                      <c:pt idx="53">
                        <c:v>5.3220000000000001</c:v>
                      </c:pt>
                      <c:pt idx="54">
                        <c:v>5.3220000000000001</c:v>
                      </c:pt>
                      <c:pt idx="55">
                        <c:v>5.3220000000000001</c:v>
                      </c:pt>
                      <c:pt idx="56">
                        <c:v>5.3220000000000001</c:v>
                      </c:pt>
                      <c:pt idx="57">
                        <c:v>5.3220000000000001</c:v>
                      </c:pt>
                      <c:pt idx="58">
                        <c:v>5.3220000000000001</c:v>
                      </c:pt>
                      <c:pt idx="59">
                        <c:v>5.3220000000000001</c:v>
                      </c:pt>
                      <c:pt idx="60">
                        <c:v>5.3220000000000001</c:v>
                      </c:pt>
                      <c:pt idx="61">
                        <c:v>5.3220000000000001</c:v>
                      </c:pt>
                      <c:pt idx="62">
                        <c:v>5.3220000000000001</c:v>
                      </c:pt>
                      <c:pt idx="63">
                        <c:v>5.3220000000000001</c:v>
                      </c:pt>
                      <c:pt idx="64">
                        <c:v>5.3220000000000001</c:v>
                      </c:pt>
                      <c:pt idx="65">
                        <c:v>5.3220000000000001</c:v>
                      </c:pt>
                      <c:pt idx="66">
                        <c:v>5.3220000000000001</c:v>
                      </c:pt>
                      <c:pt idx="67">
                        <c:v>5.3220000000000001</c:v>
                      </c:pt>
                      <c:pt idx="68">
                        <c:v>5.3220000000000001</c:v>
                      </c:pt>
                      <c:pt idx="69">
                        <c:v>5.3220000000000001</c:v>
                      </c:pt>
                      <c:pt idx="70">
                        <c:v>5.3220000000000001</c:v>
                      </c:pt>
                      <c:pt idx="71">
                        <c:v>5.3220000000000001</c:v>
                      </c:pt>
                      <c:pt idx="72">
                        <c:v>5.3220000000000001</c:v>
                      </c:pt>
                      <c:pt idx="73">
                        <c:v>5.3220000000000001</c:v>
                      </c:pt>
                      <c:pt idx="74">
                        <c:v>5.3220000000000001</c:v>
                      </c:pt>
                      <c:pt idx="75">
                        <c:v>5.3220000000000001</c:v>
                      </c:pt>
                      <c:pt idx="76">
                        <c:v>5.3220000000000001</c:v>
                      </c:pt>
                      <c:pt idx="77">
                        <c:v>5.3220000000000001</c:v>
                      </c:pt>
                      <c:pt idx="78">
                        <c:v>5.3220000000000001</c:v>
                      </c:pt>
                      <c:pt idx="79">
                        <c:v>5.3220000000000001</c:v>
                      </c:pt>
                      <c:pt idx="80">
                        <c:v>5.3220000000000001</c:v>
                      </c:pt>
                      <c:pt idx="81">
                        <c:v>5.3220000000000001</c:v>
                      </c:pt>
                      <c:pt idx="82">
                        <c:v>5.3220000000000001</c:v>
                      </c:pt>
                      <c:pt idx="83">
                        <c:v>5.3220000000000001</c:v>
                      </c:pt>
                      <c:pt idx="84">
                        <c:v>5.3220000000000001</c:v>
                      </c:pt>
                      <c:pt idx="85">
                        <c:v>5.3220000000000001</c:v>
                      </c:pt>
                      <c:pt idx="86">
                        <c:v>5.3220000000000001</c:v>
                      </c:pt>
                      <c:pt idx="87">
                        <c:v>5.3220000000000001</c:v>
                      </c:pt>
                      <c:pt idx="88">
                        <c:v>5.3220000000000001</c:v>
                      </c:pt>
                      <c:pt idx="89">
                        <c:v>5.3220000000000001</c:v>
                      </c:pt>
                      <c:pt idx="90">
                        <c:v>5.3220000000000001</c:v>
                      </c:pt>
                      <c:pt idx="91">
                        <c:v>5.3220000000000001</c:v>
                      </c:pt>
                      <c:pt idx="92">
                        <c:v>5.3220000000000001</c:v>
                      </c:pt>
                      <c:pt idx="93">
                        <c:v>5.3220000000000001</c:v>
                      </c:pt>
                      <c:pt idx="94">
                        <c:v>5.3220000000000001</c:v>
                      </c:pt>
                      <c:pt idx="95">
                        <c:v>5.3220000000000001</c:v>
                      </c:pt>
                      <c:pt idx="96">
                        <c:v>5.3220000000000001</c:v>
                      </c:pt>
                      <c:pt idx="97">
                        <c:v>5.3220000000000001</c:v>
                      </c:pt>
                      <c:pt idx="98">
                        <c:v>5.3220000000000001</c:v>
                      </c:pt>
                      <c:pt idx="99">
                        <c:v>5.3220000000000001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F3FE-4F85-A507-089A55372A7E}"/>
                  </c:ext>
                </c:extLst>
              </c15:ser>
            </c15:filteredLineSeries>
          </c:ext>
        </c:extLst>
      </c:lineChart>
      <c:catAx>
        <c:axId val="601897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5535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0189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71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Consumption Per Effective Worker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4947227399317377E-2"/>
          <c:y val="9.1581872165412012E-2"/>
          <c:w val="0.87610023265556702"/>
          <c:h val="9.50339900471159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900" b="1" i="0" baseline="0">
                <a:solidFill>
                  <a:schemeClr val="tx1"/>
                </a:solidFill>
              </a:rPr>
              <a:t>Capital Per Effective Worker From TFP Growth Rate 0.0875 to 0.175</a:t>
            </a:r>
          </a:p>
        </c:rich>
      </c:tx>
      <c:layout>
        <c:manualLayout>
          <c:xMode val="edge"/>
          <c:yMode val="edge"/>
          <c:x val="0.11701438748290255"/>
          <c:y val="1.8148984585748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Capital Per Effective Worker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'Technology Growth Shock Up'!$A$52:$A$202</c:f>
              <c:numCache>
                <c:formatCode>General</c:formatCode>
                <c:ptCount val="15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  <c:pt idx="61">
                  <c:v>111</c:v>
                </c:pt>
                <c:pt idx="62">
                  <c:v>112</c:v>
                </c:pt>
                <c:pt idx="63">
                  <c:v>113</c:v>
                </c:pt>
                <c:pt idx="64">
                  <c:v>114</c:v>
                </c:pt>
                <c:pt idx="65">
                  <c:v>115</c:v>
                </c:pt>
                <c:pt idx="66">
                  <c:v>116</c:v>
                </c:pt>
                <c:pt idx="67">
                  <c:v>117</c:v>
                </c:pt>
                <c:pt idx="68">
                  <c:v>118</c:v>
                </c:pt>
                <c:pt idx="69">
                  <c:v>119</c:v>
                </c:pt>
                <c:pt idx="70">
                  <c:v>120</c:v>
                </c:pt>
                <c:pt idx="71">
                  <c:v>121</c:v>
                </c:pt>
                <c:pt idx="72">
                  <c:v>122</c:v>
                </c:pt>
                <c:pt idx="73">
                  <c:v>123</c:v>
                </c:pt>
                <c:pt idx="74">
                  <c:v>124</c:v>
                </c:pt>
                <c:pt idx="75">
                  <c:v>125</c:v>
                </c:pt>
                <c:pt idx="76">
                  <c:v>126</c:v>
                </c:pt>
                <c:pt idx="77">
                  <c:v>127</c:v>
                </c:pt>
                <c:pt idx="78">
                  <c:v>128</c:v>
                </c:pt>
                <c:pt idx="79">
                  <c:v>129</c:v>
                </c:pt>
                <c:pt idx="80">
                  <c:v>130</c:v>
                </c:pt>
                <c:pt idx="81">
                  <c:v>131</c:v>
                </c:pt>
                <c:pt idx="82">
                  <c:v>132</c:v>
                </c:pt>
                <c:pt idx="83">
                  <c:v>133</c:v>
                </c:pt>
                <c:pt idx="84">
                  <c:v>134</c:v>
                </c:pt>
                <c:pt idx="85">
                  <c:v>135</c:v>
                </c:pt>
                <c:pt idx="86">
                  <c:v>136</c:v>
                </c:pt>
                <c:pt idx="87">
                  <c:v>137</c:v>
                </c:pt>
                <c:pt idx="88">
                  <c:v>138</c:v>
                </c:pt>
                <c:pt idx="89">
                  <c:v>139</c:v>
                </c:pt>
                <c:pt idx="90">
                  <c:v>140</c:v>
                </c:pt>
                <c:pt idx="91">
                  <c:v>141</c:v>
                </c:pt>
                <c:pt idx="92">
                  <c:v>142</c:v>
                </c:pt>
                <c:pt idx="93">
                  <c:v>143</c:v>
                </c:pt>
                <c:pt idx="94">
                  <c:v>144</c:v>
                </c:pt>
                <c:pt idx="95">
                  <c:v>145</c:v>
                </c:pt>
                <c:pt idx="96">
                  <c:v>146</c:v>
                </c:pt>
                <c:pt idx="97">
                  <c:v>147</c:v>
                </c:pt>
                <c:pt idx="98">
                  <c:v>148</c:v>
                </c:pt>
                <c:pt idx="99">
                  <c:v>149</c:v>
                </c:pt>
                <c:pt idx="100">
                  <c:v>150</c:v>
                </c:pt>
                <c:pt idx="101">
                  <c:v>151</c:v>
                </c:pt>
                <c:pt idx="102">
                  <c:v>152</c:v>
                </c:pt>
                <c:pt idx="103">
                  <c:v>153</c:v>
                </c:pt>
                <c:pt idx="104">
                  <c:v>154</c:v>
                </c:pt>
                <c:pt idx="105">
                  <c:v>155</c:v>
                </c:pt>
                <c:pt idx="106">
                  <c:v>156</c:v>
                </c:pt>
                <c:pt idx="107">
                  <c:v>157</c:v>
                </c:pt>
                <c:pt idx="108">
                  <c:v>158</c:v>
                </c:pt>
                <c:pt idx="109">
                  <c:v>159</c:v>
                </c:pt>
                <c:pt idx="110">
                  <c:v>160</c:v>
                </c:pt>
                <c:pt idx="111">
                  <c:v>161</c:v>
                </c:pt>
                <c:pt idx="112">
                  <c:v>162</c:v>
                </c:pt>
                <c:pt idx="113">
                  <c:v>163</c:v>
                </c:pt>
                <c:pt idx="114">
                  <c:v>164</c:v>
                </c:pt>
                <c:pt idx="115">
                  <c:v>165</c:v>
                </c:pt>
                <c:pt idx="116">
                  <c:v>166</c:v>
                </c:pt>
                <c:pt idx="117">
                  <c:v>167</c:v>
                </c:pt>
                <c:pt idx="118">
                  <c:v>168</c:v>
                </c:pt>
                <c:pt idx="119">
                  <c:v>169</c:v>
                </c:pt>
                <c:pt idx="120">
                  <c:v>170</c:v>
                </c:pt>
                <c:pt idx="121">
                  <c:v>171</c:v>
                </c:pt>
                <c:pt idx="122">
                  <c:v>172</c:v>
                </c:pt>
                <c:pt idx="123">
                  <c:v>173</c:v>
                </c:pt>
                <c:pt idx="124">
                  <c:v>174</c:v>
                </c:pt>
                <c:pt idx="125">
                  <c:v>175</c:v>
                </c:pt>
                <c:pt idx="126">
                  <c:v>176</c:v>
                </c:pt>
                <c:pt idx="127">
                  <c:v>177</c:v>
                </c:pt>
                <c:pt idx="128">
                  <c:v>178</c:v>
                </c:pt>
                <c:pt idx="129">
                  <c:v>179</c:v>
                </c:pt>
                <c:pt idx="130">
                  <c:v>180</c:v>
                </c:pt>
                <c:pt idx="131">
                  <c:v>181</c:v>
                </c:pt>
                <c:pt idx="132">
                  <c:v>182</c:v>
                </c:pt>
                <c:pt idx="133">
                  <c:v>183</c:v>
                </c:pt>
                <c:pt idx="134">
                  <c:v>184</c:v>
                </c:pt>
                <c:pt idx="135">
                  <c:v>185</c:v>
                </c:pt>
                <c:pt idx="136">
                  <c:v>186</c:v>
                </c:pt>
                <c:pt idx="137">
                  <c:v>187</c:v>
                </c:pt>
                <c:pt idx="138">
                  <c:v>188</c:v>
                </c:pt>
                <c:pt idx="139">
                  <c:v>189</c:v>
                </c:pt>
                <c:pt idx="140">
                  <c:v>190</c:v>
                </c:pt>
                <c:pt idx="141">
                  <c:v>191</c:v>
                </c:pt>
                <c:pt idx="142">
                  <c:v>192</c:v>
                </c:pt>
                <c:pt idx="143">
                  <c:v>193</c:v>
                </c:pt>
                <c:pt idx="144">
                  <c:v>194</c:v>
                </c:pt>
                <c:pt idx="145">
                  <c:v>195</c:v>
                </c:pt>
                <c:pt idx="146">
                  <c:v>196</c:v>
                </c:pt>
                <c:pt idx="147">
                  <c:v>197</c:v>
                </c:pt>
                <c:pt idx="148">
                  <c:v>198</c:v>
                </c:pt>
                <c:pt idx="149">
                  <c:v>199</c:v>
                </c:pt>
                <c:pt idx="150">
                  <c:v>200</c:v>
                </c:pt>
              </c:numCache>
            </c:numRef>
          </c:cat>
          <c:val>
            <c:numRef>
              <c:f>'Technology Growth Shock Up'!$D$53:$D$201</c:f>
              <c:numCache>
                <c:formatCode>General</c:formatCode>
                <c:ptCount val="149"/>
                <c:pt idx="0">
                  <c:v>5.3149955903279844</c:v>
                </c:pt>
                <c:pt idx="1">
                  <c:v>5.3157896749440541</c:v>
                </c:pt>
                <c:pt idx="2">
                  <c:v>5.3164958218305438</c:v>
                </c:pt>
                <c:pt idx="3">
                  <c:v>5.3171237670904734</c:v>
                </c:pt>
                <c:pt idx="4">
                  <c:v>5.3176821693484486</c:v>
                </c:pt>
                <c:pt idx="5">
                  <c:v>5.3181787288964477</c:v>
                </c:pt>
                <c:pt idx="6">
                  <c:v>5.3186202936849902</c:v>
                </c:pt>
                <c:pt idx="7">
                  <c:v>5.3190129536078015</c:v>
                </c:pt>
                <c:pt idx="8">
                  <c:v>5.3193621243695546</c:v>
                </c:pt>
                <c:pt idx="9">
                  <c:v>5.3196726220849282</c:v>
                </c:pt>
                <c:pt idx="10">
                  <c:v>5.3199487296312036</c:v>
                </c:pt>
                <c:pt idx="11">
                  <c:v>5.3201942556643411</c:v>
                </c:pt>
                <c:pt idx="12">
                  <c:v>5.3204125871083985</c:v>
                </c:pt>
                <c:pt idx="13">
                  <c:v>5.3206067358390561</c:v>
                </c:pt>
                <c:pt idx="14">
                  <c:v>5.3207793802026169</c:v>
                </c:pt>
                <c:pt idx="15">
                  <c:v>5.3209329019411635</c:v>
                </c:pt>
                <c:pt idx="16">
                  <c:v>5.3210694190316703</c:v>
                </c:pt>
                <c:pt idx="17">
                  <c:v>5.3211908148907829</c:v>
                </c:pt>
                <c:pt idx="18">
                  <c:v>5.3212987643471905</c:v>
                </c:pt>
                <c:pt idx="19">
                  <c:v>5.3213947567390756</c:v>
                </c:pt>
                <c:pt idx="20">
                  <c:v>5.3214801164546959</c:v>
                </c:pt>
                <c:pt idx="21">
                  <c:v>5.3215560211989583</c:v>
                </c:pt>
                <c:pt idx="22">
                  <c:v>5.3216235182376312</c:v>
                </c:pt>
                <c:pt idx="23">
                  <c:v>5.3216835388429908</c:v>
                </c:pt>
                <c:pt idx="24">
                  <c:v>5.3217369111399551</c:v>
                </c:pt>
                <c:pt idx="25">
                  <c:v>5.3217843715297661</c:v>
                </c:pt>
                <c:pt idx="26">
                  <c:v>5.3218265748486697</c:v>
                </c:pt>
                <c:pt idx="27">
                  <c:v>5.3218641034016319</c:v>
                </c:pt>
                <c:pt idx="28">
                  <c:v>5.321897474995648</c:v>
                </c:pt>
                <c:pt idx="29">
                  <c:v>5.3219271500833996</c:v>
                </c:pt>
                <c:pt idx="30">
                  <c:v>5.3219535381157685</c:v>
                </c:pt>
                <c:pt idx="31">
                  <c:v>5.3219770031908098</c:v>
                </c:pt>
                <c:pt idx="32">
                  <c:v>5.3219978690770846</c:v>
                </c:pt>
                <c:pt idx="33">
                  <c:v>5.3220164236806431</c:v>
                </c:pt>
                <c:pt idx="34">
                  <c:v>5.3220329230172592</c:v>
                </c:pt>
                <c:pt idx="35">
                  <c:v>5.3220475947447135</c:v>
                </c:pt>
                <c:pt idx="36">
                  <c:v>5.3220606413038452</c:v>
                </c:pt>
                <c:pt idx="37">
                  <c:v>5.3220722427117</c:v>
                </c:pt>
                <c:pt idx="38">
                  <c:v>5.3220825590453087</c:v>
                </c:pt>
                <c:pt idx="39">
                  <c:v>5.3220917326503567</c:v>
                </c:pt>
                <c:pt idx="40">
                  <c:v>5.3220998901052177</c:v>
                </c:pt>
                <c:pt idx="41">
                  <c:v>5.3221071439674414</c:v>
                </c:pt>
                <c:pt idx="42">
                  <c:v>5.3221135943267939</c:v>
                </c:pt>
                <c:pt idx="43">
                  <c:v>5.3221193301862799</c:v>
                </c:pt>
                <c:pt idx="44">
                  <c:v>5.3221244306901907</c:v>
                </c:pt>
                <c:pt idx="45">
                  <c:v>5.3221289662161304</c:v>
                </c:pt>
                <c:pt idx="46">
                  <c:v>5.3221329993460804</c:v>
                </c:pt>
                <c:pt idx="47">
                  <c:v>5.3221365857299068</c:v>
                </c:pt>
                <c:pt idx="48">
                  <c:v>5.3221397748532109</c:v>
                </c:pt>
                <c:pt idx="49">
                  <c:v>4.9419895670972736</c:v>
                </c:pt>
                <c:pt idx="50">
                  <c:v>4.6278021764837796</c:v>
                </c:pt>
                <c:pt idx="51">
                  <c:v>4.367652960147514</c:v>
                </c:pt>
                <c:pt idx="52">
                  <c:v>4.1518783196334565</c:v>
                </c:pt>
                <c:pt idx="53">
                  <c:v>3.9726272278862647</c:v>
                </c:pt>
                <c:pt idx="54">
                  <c:v>3.8235044031652539</c:v>
                </c:pt>
                <c:pt idx="55">
                  <c:v>3.6992863361648922</c:v>
                </c:pt>
                <c:pt idx="56">
                  <c:v>3.5956951199024587</c:v>
                </c:pt>
                <c:pt idx="57">
                  <c:v>3.5092180724562057</c:v>
                </c:pt>
                <c:pt idx="58">
                  <c:v>3.4369636052481476</c:v>
                </c:pt>
                <c:pt idx="59">
                  <c:v>3.3765457748109506</c:v>
                </c:pt>
                <c:pt idx="60">
                  <c:v>3.3259915471895369</c:v>
                </c:pt>
                <c:pt idx="61">
                  <c:v>3.2836660716979473</c:v>
                </c:pt>
                <c:pt idx="62">
                  <c:v>3.248212264557564</c:v>
                </c:pt>
                <c:pt idx="63">
                  <c:v>3.2185017937456237</c:v>
                </c:pt>
                <c:pt idx="64">
                  <c:v>3.1935951767864967</c:v>
                </c:pt>
                <c:pt idx="65">
                  <c:v>3.1727091885010124</c:v>
                </c:pt>
                <c:pt idx="66">
                  <c:v>3.1551901546863927</c:v>
                </c:pt>
                <c:pt idx="67">
                  <c:v>3.1404920035113508</c:v>
                </c:pt>
                <c:pt idx="68">
                  <c:v>3.1281581775077338</c:v>
                </c:pt>
                <c:pt idx="69">
                  <c:v>3.1178066899213341</c:v>
                </c:pt>
                <c:pt idx="70">
                  <c:v>3.1091177511605821</c:v>
                </c:pt>
                <c:pt idx="71">
                  <c:v>3.1018235029183132</c:v>
                </c:pt>
                <c:pt idx="72">
                  <c:v>3.0956994860008882</c:v>
                </c:pt>
                <c:pt idx="73">
                  <c:v>3.0905575381832331</c:v>
                </c:pt>
                <c:pt idx="74">
                  <c:v>3.0862398745159836</c:v>
                </c:pt>
                <c:pt idx="75">
                  <c:v>3.0826141475158404</c:v>
                </c:pt>
                <c:pt idx="76">
                  <c:v>3.0795693209396817</c:v>
                </c:pt>
                <c:pt idx="77">
                  <c:v>3.0770122202053702</c:v>
                </c:pt>
                <c:pt idx="78">
                  <c:v>3.0748646463948264</c:v>
                </c:pt>
                <c:pt idx="79">
                  <c:v>3.0730609602616386</c:v>
                </c:pt>
                <c:pt idx="80">
                  <c:v>3.071546058630068</c:v>
                </c:pt>
                <c:pt idx="81">
                  <c:v>3.0702736786945795</c:v>
                </c:pt>
                <c:pt idx="82">
                  <c:v>3.0692049765468763</c:v>
                </c:pt>
                <c:pt idx="83">
                  <c:v>3.068307335198873</c:v>
                </c:pt>
                <c:pt idx="84">
                  <c:v>3.0675533647775723</c:v>
                </c:pt>
                <c:pt idx="85">
                  <c:v>3.0669200637169309</c:v>
                </c:pt>
                <c:pt idx="86">
                  <c:v>3.0663881148851506</c:v>
                </c:pt>
                <c:pt idx="87">
                  <c:v>3.065941294844353</c:v>
                </c:pt>
                <c:pt idx="88">
                  <c:v>3.0655659779907278</c:v>
                </c:pt>
                <c:pt idx="89">
                  <c:v>3.065250720287843</c:v>
                </c:pt>
                <c:pt idx="90">
                  <c:v>3.0649859097830405</c:v>
                </c:pt>
                <c:pt idx="91">
                  <c:v>3.0647634731685653</c:v>
                </c:pt>
                <c:pt idx="92">
                  <c:v>3.0645766293827994</c:v>
                </c:pt>
                <c:pt idx="93">
                  <c:v>3.064419682698742</c:v>
                </c:pt>
                <c:pt idx="94">
                  <c:v>3.0642878489631062</c:v>
                </c:pt>
                <c:pt idx="95">
                  <c:v>3.064177109668762</c:v>
                </c:pt>
                <c:pt idx="96">
                  <c:v>3.0640840893978858</c:v>
                </c:pt>
                <c:pt idx="97">
                  <c:v>3.0640059528899437</c:v>
                </c:pt>
                <c:pt idx="98">
                  <c:v>3.0639403185899039</c:v>
                </c:pt>
                <c:pt idx="99">
                  <c:v>3.0638851860365688</c:v>
                </c:pt>
                <c:pt idx="100">
                  <c:v>3.0638388748743064</c:v>
                </c:pt>
                <c:pt idx="101">
                  <c:v>3.0637999736268071</c:v>
                </c:pt>
                <c:pt idx="102">
                  <c:v>3.0637672966697904</c:v>
                </c:pt>
                <c:pt idx="103">
                  <c:v>3.0637398480900235</c:v>
                </c:pt>
                <c:pt idx="104">
                  <c:v>3.0637167913282677</c:v>
                </c:pt>
                <c:pt idx="105">
                  <c:v>3.0636974236803205</c:v>
                </c:pt>
                <c:pt idx="106">
                  <c:v>3.0636811548785725</c:v>
                </c:pt>
                <c:pt idx="107">
                  <c:v>3.0636674891009998</c:v>
                </c:pt>
                <c:pt idx="108">
                  <c:v>3.0636560098590553</c:v>
                </c:pt>
                <c:pt idx="109">
                  <c:v>3.0636463673037362</c:v>
                </c:pt>
                <c:pt idx="110">
                  <c:v>3.063638267562852</c:v>
                </c:pt>
                <c:pt idx="111">
                  <c:v>3.0636314637844495</c:v>
                </c:pt>
                <c:pt idx="112">
                  <c:v>3.0636257486133718</c:v>
                </c:pt>
                <c:pt idx="113">
                  <c:v>3.0636209478716281</c:v>
                </c:pt>
                <c:pt idx="114">
                  <c:v>3.0636169152499479</c:v>
                </c:pt>
                <c:pt idx="115">
                  <c:v>3.0636135278487129</c:v>
                </c:pt>
                <c:pt idx="116">
                  <c:v>3.0636106824323646</c:v>
                </c:pt>
                <c:pt idx="117">
                  <c:v>3.0636082922831185</c:v>
                </c:pt>
                <c:pt idx="118">
                  <c:v>3.0636062845580949</c:v>
                </c:pt>
                <c:pt idx="119">
                  <c:v>3.063604598069317</c:v>
                </c:pt>
                <c:pt idx="120">
                  <c:v>3.0636031814189146</c:v>
                </c:pt>
                <c:pt idx="121">
                  <c:v>3.0636019914326971</c:v>
                </c:pt>
                <c:pt idx="122">
                  <c:v>3.0636009918443596</c:v>
                </c:pt>
                <c:pt idx="123">
                  <c:v>3.0636001521902161</c:v>
                </c:pt>
                <c:pt idx="124">
                  <c:v>3.0635994468807777</c:v>
                </c:pt>
                <c:pt idx="125">
                  <c:v>3.0635988544208796</c:v>
                </c:pt>
                <c:pt idx="126">
                  <c:v>3.0635983567545857</c:v>
                </c:pt>
                <c:pt idx="127">
                  <c:v>3.0635979387149144</c:v>
                </c:pt>
                <c:pt idx="128">
                  <c:v>3.0635975875616004</c:v>
                </c:pt>
                <c:pt idx="129">
                  <c:v>3.0635972925928243</c:v>
                </c:pt>
                <c:pt idx="130">
                  <c:v>3.0635970448190579</c:v>
                </c:pt>
                <c:pt idx="131">
                  <c:v>3.0635968366890975</c:v>
                </c:pt>
                <c:pt idx="132">
                  <c:v>3.0635966618599335</c:v>
                </c:pt>
                <c:pt idx="133">
                  <c:v>3.0635965150034372</c:v>
                </c:pt>
                <c:pt idx="134">
                  <c:v>3.0635963916439821</c:v>
                </c:pt>
                <c:pt idx="135">
                  <c:v>3.0635962880220404</c:v>
                </c:pt>
                <c:pt idx="136">
                  <c:v>3.0635962009796103</c:v>
                </c:pt>
                <c:pt idx="137">
                  <c:v>3.0635961278639692</c:v>
                </c:pt>
                <c:pt idx="138">
                  <c:v>3.0635960664468311</c:v>
                </c:pt>
                <c:pt idx="139">
                  <c:v>3.0635960148564352</c:v>
                </c:pt>
                <c:pt idx="140">
                  <c:v>3.063595971520503</c:v>
                </c:pt>
                <c:pt idx="141">
                  <c:v>3.06359593511832</c:v>
                </c:pt>
                <c:pt idx="142">
                  <c:v>3.0635959045404864</c:v>
                </c:pt>
                <c:pt idx="143">
                  <c:v>3.0635958788551063</c:v>
                </c:pt>
                <c:pt idx="144">
                  <c:v>3.0635958572793869</c:v>
                </c:pt>
                <c:pt idx="145">
                  <c:v>3.0635958391557825</c:v>
                </c:pt>
                <c:pt idx="146">
                  <c:v>3.063595823931955</c:v>
                </c:pt>
                <c:pt idx="147">
                  <c:v>3.0635958111439399</c:v>
                </c:pt>
                <c:pt idx="148">
                  <c:v>3.0635958004020072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B-48A7-B10F-1035EB0AE88F}"/>
            </c:ext>
          </c:extLst>
        </c:ser>
        <c:ser>
          <c:idx val="1"/>
          <c:order val="1"/>
          <c:tx>
            <c:v>Steady State at 0.0875</c:v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5.8483362922307734E-3"/>
                  <c:y val="3.2264861485774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8B-48A7-B10F-1035EB0AE8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'Technology Growth Shock Up'!$A$52:$A$202</c:f>
              <c:numCache>
                <c:formatCode>General</c:formatCode>
                <c:ptCount val="15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  <c:pt idx="61">
                  <c:v>111</c:v>
                </c:pt>
                <c:pt idx="62">
                  <c:v>112</c:v>
                </c:pt>
                <c:pt idx="63">
                  <c:v>113</c:v>
                </c:pt>
                <c:pt idx="64">
                  <c:v>114</c:v>
                </c:pt>
                <c:pt idx="65">
                  <c:v>115</c:v>
                </c:pt>
                <c:pt idx="66">
                  <c:v>116</c:v>
                </c:pt>
                <c:pt idx="67">
                  <c:v>117</c:v>
                </c:pt>
                <c:pt idx="68">
                  <c:v>118</c:v>
                </c:pt>
                <c:pt idx="69">
                  <c:v>119</c:v>
                </c:pt>
                <c:pt idx="70">
                  <c:v>120</c:v>
                </c:pt>
                <c:pt idx="71">
                  <c:v>121</c:v>
                </c:pt>
                <c:pt idx="72">
                  <c:v>122</c:v>
                </c:pt>
                <c:pt idx="73">
                  <c:v>123</c:v>
                </c:pt>
                <c:pt idx="74">
                  <c:v>124</c:v>
                </c:pt>
                <c:pt idx="75">
                  <c:v>125</c:v>
                </c:pt>
                <c:pt idx="76">
                  <c:v>126</c:v>
                </c:pt>
                <c:pt idx="77">
                  <c:v>127</c:v>
                </c:pt>
                <c:pt idx="78">
                  <c:v>128</c:v>
                </c:pt>
                <c:pt idx="79">
                  <c:v>129</c:v>
                </c:pt>
                <c:pt idx="80">
                  <c:v>130</c:v>
                </c:pt>
                <c:pt idx="81">
                  <c:v>131</c:v>
                </c:pt>
                <c:pt idx="82">
                  <c:v>132</c:v>
                </c:pt>
                <c:pt idx="83">
                  <c:v>133</c:v>
                </c:pt>
                <c:pt idx="84">
                  <c:v>134</c:v>
                </c:pt>
                <c:pt idx="85">
                  <c:v>135</c:v>
                </c:pt>
                <c:pt idx="86">
                  <c:v>136</c:v>
                </c:pt>
                <c:pt idx="87">
                  <c:v>137</c:v>
                </c:pt>
                <c:pt idx="88">
                  <c:v>138</c:v>
                </c:pt>
                <c:pt idx="89">
                  <c:v>139</c:v>
                </c:pt>
                <c:pt idx="90">
                  <c:v>140</c:v>
                </c:pt>
                <c:pt idx="91">
                  <c:v>141</c:v>
                </c:pt>
                <c:pt idx="92">
                  <c:v>142</c:v>
                </c:pt>
                <c:pt idx="93">
                  <c:v>143</c:v>
                </c:pt>
                <c:pt idx="94">
                  <c:v>144</c:v>
                </c:pt>
                <c:pt idx="95">
                  <c:v>145</c:v>
                </c:pt>
                <c:pt idx="96">
                  <c:v>146</c:v>
                </c:pt>
                <c:pt idx="97">
                  <c:v>147</c:v>
                </c:pt>
                <c:pt idx="98">
                  <c:v>148</c:v>
                </c:pt>
                <c:pt idx="99">
                  <c:v>149</c:v>
                </c:pt>
                <c:pt idx="100">
                  <c:v>150</c:v>
                </c:pt>
                <c:pt idx="101">
                  <c:v>151</c:v>
                </c:pt>
                <c:pt idx="102">
                  <c:v>152</c:v>
                </c:pt>
                <c:pt idx="103">
                  <c:v>153</c:v>
                </c:pt>
                <c:pt idx="104">
                  <c:v>154</c:v>
                </c:pt>
                <c:pt idx="105">
                  <c:v>155</c:v>
                </c:pt>
                <c:pt idx="106">
                  <c:v>156</c:v>
                </c:pt>
                <c:pt idx="107">
                  <c:v>157</c:v>
                </c:pt>
                <c:pt idx="108">
                  <c:v>158</c:v>
                </c:pt>
                <c:pt idx="109">
                  <c:v>159</c:v>
                </c:pt>
                <c:pt idx="110">
                  <c:v>160</c:v>
                </c:pt>
                <c:pt idx="111">
                  <c:v>161</c:v>
                </c:pt>
                <c:pt idx="112">
                  <c:v>162</c:v>
                </c:pt>
                <c:pt idx="113">
                  <c:v>163</c:v>
                </c:pt>
                <c:pt idx="114">
                  <c:v>164</c:v>
                </c:pt>
                <c:pt idx="115">
                  <c:v>165</c:v>
                </c:pt>
                <c:pt idx="116">
                  <c:v>166</c:v>
                </c:pt>
                <c:pt idx="117">
                  <c:v>167</c:v>
                </c:pt>
                <c:pt idx="118">
                  <c:v>168</c:v>
                </c:pt>
                <c:pt idx="119">
                  <c:v>169</c:v>
                </c:pt>
                <c:pt idx="120">
                  <c:v>170</c:v>
                </c:pt>
                <c:pt idx="121">
                  <c:v>171</c:v>
                </c:pt>
                <c:pt idx="122">
                  <c:v>172</c:v>
                </c:pt>
                <c:pt idx="123">
                  <c:v>173</c:v>
                </c:pt>
                <c:pt idx="124">
                  <c:v>174</c:v>
                </c:pt>
                <c:pt idx="125">
                  <c:v>175</c:v>
                </c:pt>
                <c:pt idx="126">
                  <c:v>176</c:v>
                </c:pt>
                <c:pt idx="127">
                  <c:v>177</c:v>
                </c:pt>
                <c:pt idx="128">
                  <c:v>178</c:v>
                </c:pt>
                <c:pt idx="129">
                  <c:v>179</c:v>
                </c:pt>
                <c:pt idx="130">
                  <c:v>180</c:v>
                </c:pt>
                <c:pt idx="131">
                  <c:v>181</c:v>
                </c:pt>
                <c:pt idx="132">
                  <c:v>182</c:v>
                </c:pt>
                <c:pt idx="133">
                  <c:v>183</c:v>
                </c:pt>
                <c:pt idx="134">
                  <c:v>184</c:v>
                </c:pt>
                <c:pt idx="135">
                  <c:v>185</c:v>
                </c:pt>
                <c:pt idx="136">
                  <c:v>186</c:v>
                </c:pt>
                <c:pt idx="137">
                  <c:v>187</c:v>
                </c:pt>
                <c:pt idx="138">
                  <c:v>188</c:v>
                </c:pt>
                <c:pt idx="139">
                  <c:v>189</c:v>
                </c:pt>
                <c:pt idx="140">
                  <c:v>190</c:v>
                </c:pt>
                <c:pt idx="141">
                  <c:v>191</c:v>
                </c:pt>
                <c:pt idx="142">
                  <c:v>192</c:v>
                </c:pt>
                <c:pt idx="143">
                  <c:v>193</c:v>
                </c:pt>
                <c:pt idx="144">
                  <c:v>194</c:v>
                </c:pt>
                <c:pt idx="145">
                  <c:v>195</c:v>
                </c:pt>
                <c:pt idx="146">
                  <c:v>196</c:v>
                </c:pt>
                <c:pt idx="147">
                  <c:v>197</c:v>
                </c:pt>
                <c:pt idx="148">
                  <c:v>198</c:v>
                </c:pt>
                <c:pt idx="149">
                  <c:v>199</c:v>
                </c:pt>
                <c:pt idx="150">
                  <c:v>200</c:v>
                </c:pt>
              </c:numCache>
            </c:numRef>
          </c:cat>
          <c:val>
            <c:numRef>
              <c:f>'Technology Growth Shock Up'!$Q$51:$Q$201</c:f>
              <c:numCache>
                <c:formatCode>General</c:formatCode>
                <c:ptCount val="151"/>
                <c:pt idx="0">
                  <c:v>5.3220000000000001</c:v>
                </c:pt>
                <c:pt idx="1">
                  <c:v>5.3220000000000001</c:v>
                </c:pt>
                <c:pt idx="2">
                  <c:v>5.3220000000000001</c:v>
                </c:pt>
                <c:pt idx="3">
                  <c:v>5.3220000000000001</c:v>
                </c:pt>
                <c:pt idx="4">
                  <c:v>5.3220000000000001</c:v>
                </c:pt>
                <c:pt idx="5">
                  <c:v>5.3220000000000001</c:v>
                </c:pt>
                <c:pt idx="6">
                  <c:v>5.3220000000000001</c:v>
                </c:pt>
                <c:pt idx="7">
                  <c:v>5.3220000000000001</c:v>
                </c:pt>
                <c:pt idx="8">
                  <c:v>5.3220000000000001</c:v>
                </c:pt>
                <c:pt idx="9">
                  <c:v>5.3220000000000001</c:v>
                </c:pt>
                <c:pt idx="10">
                  <c:v>5.3220000000000001</c:v>
                </c:pt>
                <c:pt idx="11">
                  <c:v>5.3220000000000001</c:v>
                </c:pt>
                <c:pt idx="12">
                  <c:v>5.3220000000000001</c:v>
                </c:pt>
                <c:pt idx="13">
                  <c:v>5.3220000000000001</c:v>
                </c:pt>
                <c:pt idx="14">
                  <c:v>5.3220000000000001</c:v>
                </c:pt>
                <c:pt idx="15">
                  <c:v>5.3220000000000001</c:v>
                </c:pt>
                <c:pt idx="16">
                  <c:v>5.3220000000000001</c:v>
                </c:pt>
                <c:pt idx="17">
                  <c:v>5.3220000000000001</c:v>
                </c:pt>
                <c:pt idx="18">
                  <c:v>5.3220000000000001</c:v>
                </c:pt>
                <c:pt idx="19">
                  <c:v>5.3220000000000001</c:v>
                </c:pt>
                <c:pt idx="20">
                  <c:v>5.3220000000000001</c:v>
                </c:pt>
                <c:pt idx="21">
                  <c:v>5.3220000000000001</c:v>
                </c:pt>
                <c:pt idx="22">
                  <c:v>5.3220000000000001</c:v>
                </c:pt>
                <c:pt idx="23">
                  <c:v>5.3220000000000001</c:v>
                </c:pt>
                <c:pt idx="24">
                  <c:v>5.3220000000000001</c:v>
                </c:pt>
                <c:pt idx="25">
                  <c:v>5.3220000000000001</c:v>
                </c:pt>
                <c:pt idx="26">
                  <c:v>5.3220000000000001</c:v>
                </c:pt>
                <c:pt idx="27">
                  <c:v>5.3220000000000001</c:v>
                </c:pt>
                <c:pt idx="28">
                  <c:v>5.3220000000000001</c:v>
                </c:pt>
                <c:pt idx="29">
                  <c:v>5.3220000000000001</c:v>
                </c:pt>
                <c:pt idx="30">
                  <c:v>5.3220000000000001</c:v>
                </c:pt>
                <c:pt idx="31">
                  <c:v>5.3220000000000001</c:v>
                </c:pt>
                <c:pt idx="32">
                  <c:v>5.3220000000000001</c:v>
                </c:pt>
                <c:pt idx="33">
                  <c:v>5.3220000000000001</c:v>
                </c:pt>
                <c:pt idx="34">
                  <c:v>5.3220000000000001</c:v>
                </c:pt>
                <c:pt idx="35">
                  <c:v>5.3220000000000001</c:v>
                </c:pt>
                <c:pt idx="36">
                  <c:v>5.3220000000000001</c:v>
                </c:pt>
                <c:pt idx="37">
                  <c:v>5.3220000000000001</c:v>
                </c:pt>
                <c:pt idx="38">
                  <c:v>5.3220000000000001</c:v>
                </c:pt>
                <c:pt idx="39">
                  <c:v>5.3220000000000001</c:v>
                </c:pt>
                <c:pt idx="40">
                  <c:v>5.3220000000000001</c:v>
                </c:pt>
                <c:pt idx="41">
                  <c:v>5.3220000000000001</c:v>
                </c:pt>
                <c:pt idx="42">
                  <c:v>5.3220000000000001</c:v>
                </c:pt>
                <c:pt idx="43">
                  <c:v>5.3220000000000001</c:v>
                </c:pt>
                <c:pt idx="44">
                  <c:v>5.3220000000000001</c:v>
                </c:pt>
                <c:pt idx="45">
                  <c:v>5.3220000000000001</c:v>
                </c:pt>
                <c:pt idx="46">
                  <c:v>5.3220000000000001</c:v>
                </c:pt>
                <c:pt idx="47">
                  <c:v>5.3220000000000001</c:v>
                </c:pt>
                <c:pt idx="48">
                  <c:v>5.3220000000000001</c:v>
                </c:pt>
                <c:pt idx="49">
                  <c:v>5.3220000000000001</c:v>
                </c:pt>
                <c:pt idx="50">
                  <c:v>5.3220000000000001</c:v>
                </c:pt>
                <c:pt idx="51">
                  <c:v>5.3220000000000001</c:v>
                </c:pt>
                <c:pt idx="52">
                  <c:v>5.3220000000000001</c:v>
                </c:pt>
                <c:pt idx="53">
                  <c:v>5.3220000000000001</c:v>
                </c:pt>
                <c:pt idx="54">
                  <c:v>5.3220000000000001</c:v>
                </c:pt>
                <c:pt idx="55">
                  <c:v>5.3220000000000001</c:v>
                </c:pt>
                <c:pt idx="56">
                  <c:v>5.3220000000000001</c:v>
                </c:pt>
                <c:pt idx="57">
                  <c:v>5.3220000000000001</c:v>
                </c:pt>
                <c:pt idx="58">
                  <c:v>5.3220000000000001</c:v>
                </c:pt>
                <c:pt idx="59">
                  <c:v>5.3220000000000001</c:v>
                </c:pt>
                <c:pt idx="60">
                  <c:v>5.3220000000000001</c:v>
                </c:pt>
                <c:pt idx="61">
                  <c:v>5.3220000000000001</c:v>
                </c:pt>
                <c:pt idx="62">
                  <c:v>5.3220000000000001</c:v>
                </c:pt>
                <c:pt idx="63">
                  <c:v>5.3220000000000001</c:v>
                </c:pt>
                <c:pt idx="64">
                  <c:v>5.3220000000000001</c:v>
                </c:pt>
                <c:pt idx="65">
                  <c:v>5.3220000000000001</c:v>
                </c:pt>
                <c:pt idx="66">
                  <c:v>5.3220000000000001</c:v>
                </c:pt>
                <c:pt idx="67">
                  <c:v>5.3220000000000001</c:v>
                </c:pt>
                <c:pt idx="68">
                  <c:v>5.3220000000000001</c:v>
                </c:pt>
                <c:pt idx="69">
                  <c:v>5.3220000000000001</c:v>
                </c:pt>
                <c:pt idx="70">
                  <c:v>5.3220000000000001</c:v>
                </c:pt>
                <c:pt idx="71">
                  <c:v>5.3220000000000001</c:v>
                </c:pt>
                <c:pt idx="72">
                  <c:v>5.3220000000000001</c:v>
                </c:pt>
                <c:pt idx="73">
                  <c:v>5.3220000000000001</c:v>
                </c:pt>
                <c:pt idx="74">
                  <c:v>5.3220000000000001</c:v>
                </c:pt>
                <c:pt idx="75">
                  <c:v>5.3220000000000001</c:v>
                </c:pt>
                <c:pt idx="76">
                  <c:v>5.3220000000000001</c:v>
                </c:pt>
                <c:pt idx="77">
                  <c:v>5.3220000000000001</c:v>
                </c:pt>
                <c:pt idx="78">
                  <c:v>5.3220000000000001</c:v>
                </c:pt>
                <c:pt idx="79">
                  <c:v>5.3220000000000001</c:v>
                </c:pt>
                <c:pt idx="80">
                  <c:v>5.3220000000000001</c:v>
                </c:pt>
                <c:pt idx="81">
                  <c:v>5.3220000000000001</c:v>
                </c:pt>
                <c:pt idx="82">
                  <c:v>5.3220000000000001</c:v>
                </c:pt>
                <c:pt idx="83">
                  <c:v>5.3220000000000001</c:v>
                </c:pt>
                <c:pt idx="84">
                  <c:v>5.3220000000000001</c:v>
                </c:pt>
                <c:pt idx="85">
                  <c:v>5.3220000000000001</c:v>
                </c:pt>
                <c:pt idx="86">
                  <c:v>5.3220000000000001</c:v>
                </c:pt>
                <c:pt idx="87">
                  <c:v>5.3220000000000001</c:v>
                </c:pt>
                <c:pt idx="88">
                  <c:v>5.3220000000000001</c:v>
                </c:pt>
                <c:pt idx="89">
                  <c:v>5.3220000000000001</c:v>
                </c:pt>
                <c:pt idx="90">
                  <c:v>5.3220000000000001</c:v>
                </c:pt>
                <c:pt idx="91">
                  <c:v>5.3220000000000001</c:v>
                </c:pt>
                <c:pt idx="92">
                  <c:v>5.3220000000000001</c:v>
                </c:pt>
                <c:pt idx="93">
                  <c:v>5.3220000000000001</c:v>
                </c:pt>
                <c:pt idx="94">
                  <c:v>5.3220000000000001</c:v>
                </c:pt>
                <c:pt idx="95">
                  <c:v>5.3220000000000001</c:v>
                </c:pt>
                <c:pt idx="96">
                  <c:v>5.3220000000000001</c:v>
                </c:pt>
                <c:pt idx="97">
                  <c:v>5.3220000000000001</c:v>
                </c:pt>
                <c:pt idx="98">
                  <c:v>5.3220000000000001</c:v>
                </c:pt>
                <c:pt idx="99">
                  <c:v>5.3220000000000001</c:v>
                </c:pt>
                <c:pt idx="100">
                  <c:v>5.3220000000000001</c:v>
                </c:pt>
                <c:pt idx="101">
                  <c:v>5.3220000000000001</c:v>
                </c:pt>
                <c:pt idx="102">
                  <c:v>5.3220000000000001</c:v>
                </c:pt>
                <c:pt idx="103">
                  <c:v>5.3220000000000001</c:v>
                </c:pt>
                <c:pt idx="104">
                  <c:v>5.3220000000000001</c:v>
                </c:pt>
                <c:pt idx="105">
                  <c:v>5.3220000000000001</c:v>
                </c:pt>
                <c:pt idx="106">
                  <c:v>5.3220000000000001</c:v>
                </c:pt>
                <c:pt idx="107">
                  <c:v>5.3220000000000001</c:v>
                </c:pt>
                <c:pt idx="108">
                  <c:v>5.3220000000000001</c:v>
                </c:pt>
                <c:pt idx="109">
                  <c:v>5.3220000000000001</c:v>
                </c:pt>
                <c:pt idx="110">
                  <c:v>5.3220000000000001</c:v>
                </c:pt>
                <c:pt idx="111">
                  <c:v>5.3220000000000001</c:v>
                </c:pt>
                <c:pt idx="112">
                  <c:v>5.3220000000000001</c:v>
                </c:pt>
                <c:pt idx="113">
                  <c:v>5.3220000000000001</c:v>
                </c:pt>
                <c:pt idx="114">
                  <c:v>5.3220000000000001</c:v>
                </c:pt>
                <c:pt idx="115">
                  <c:v>5.3220000000000001</c:v>
                </c:pt>
                <c:pt idx="116">
                  <c:v>5.3220000000000001</c:v>
                </c:pt>
                <c:pt idx="117">
                  <c:v>5.3220000000000001</c:v>
                </c:pt>
                <c:pt idx="118">
                  <c:v>5.3220000000000001</c:v>
                </c:pt>
                <c:pt idx="119">
                  <c:v>5.3220000000000001</c:v>
                </c:pt>
                <c:pt idx="120">
                  <c:v>5.3220000000000001</c:v>
                </c:pt>
                <c:pt idx="121">
                  <c:v>5.3220000000000001</c:v>
                </c:pt>
                <c:pt idx="122">
                  <c:v>5.3220000000000001</c:v>
                </c:pt>
                <c:pt idx="123">
                  <c:v>5.3220000000000001</c:v>
                </c:pt>
                <c:pt idx="124">
                  <c:v>5.3220000000000001</c:v>
                </c:pt>
                <c:pt idx="125">
                  <c:v>5.3220000000000001</c:v>
                </c:pt>
                <c:pt idx="126">
                  <c:v>5.3220000000000001</c:v>
                </c:pt>
                <c:pt idx="127">
                  <c:v>5.3220000000000001</c:v>
                </c:pt>
                <c:pt idx="128">
                  <c:v>5.3220000000000001</c:v>
                </c:pt>
                <c:pt idx="129">
                  <c:v>5.3220000000000001</c:v>
                </c:pt>
                <c:pt idx="130">
                  <c:v>5.3220000000000001</c:v>
                </c:pt>
                <c:pt idx="131">
                  <c:v>5.3220000000000001</c:v>
                </c:pt>
                <c:pt idx="132">
                  <c:v>5.3220000000000001</c:v>
                </c:pt>
                <c:pt idx="133">
                  <c:v>5.3220000000000001</c:v>
                </c:pt>
                <c:pt idx="134">
                  <c:v>5.3220000000000001</c:v>
                </c:pt>
                <c:pt idx="135">
                  <c:v>5.3220000000000001</c:v>
                </c:pt>
                <c:pt idx="136">
                  <c:v>5.3220000000000001</c:v>
                </c:pt>
                <c:pt idx="137">
                  <c:v>5.3220000000000001</c:v>
                </c:pt>
                <c:pt idx="138">
                  <c:v>5.3220000000000001</c:v>
                </c:pt>
                <c:pt idx="139">
                  <c:v>5.3220000000000001</c:v>
                </c:pt>
                <c:pt idx="140">
                  <c:v>5.3220000000000001</c:v>
                </c:pt>
                <c:pt idx="141">
                  <c:v>5.3220000000000001</c:v>
                </c:pt>
                <c:pt idx="142">
                  <c:v>5.3220000000000001</c:v>
                </c:pt>
                <c:pt idx="143">
                  <c:v>5.3220000000000001</c:v>
                </c:pt>
                <c:pt idx="144">
                  <c:v>5.3220000000000001</c:v>
                </c:pt>
                <c:pt idx="145">
                  <c:v>5.3220000000000001</c:v>
                </c:pt>
                <c:pt idx="146">
                  <c:v>5.3220000000000001</c:v>
                </c:pt>
                <c:pt idx="147">
                  <c:v>5.3220000000000001</c:v>
                </c:pt>
                <c:pt idx="148">
                  <c:v>5.3220000000000001</c:v>
                </c:pt>
                <c:pt idx="149">
                  <c:v>5.3220000000000001</c:v>
                </c:pt>
                <c:pt idx="150">
                  <c:v>5.3220000000000001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8B-48A7-B10F-1035EB0AE88F}"/>
            </c:ext>
          </c:extLst>
        </c:ser>
        <c:ser>
          <c:idx val="2"/>
          <c:order val="2"/>
          <c:tx>
            <c:v>Steady State at 0.175</c:v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1.4620840730576799E-3"/>
                  <c:y val="-3.024830764291372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accent5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aseline="0">
                        <a:solidFill>
                          <a:schemeClr val="accent5"/>
                        </a:solidFill>
                      </a:rPr>
                      <a:t>3.0636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C8B-48A7-B10F-1035EB0AE8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'Technology Growth Shock Up'!$A$52:$A$202</c:f>
              <c:numCache>
                <c:formatCode>General</c:formatCode>
                <c:ptCount val="15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  <c:pt idx="61">
                  <c:v>111</c:v>
                </c:pt>
                <c:pt idx="62">
                  <c:v>112</c:v>
                </c:pt>
                <c:pt idx="63">
                  <c:v>113</c:v>
                </c:pt>
                <c:pt idx="64">
                  <c:v>114</c:v>
                </c:pt>
                <c:pt idx="65">
                  <c:v>115</c:v>
                </c:pt>
                <c:pt idx="66">
                  <c:v>116</c:v>
                </c:pt>
                <c:pt idx="67">
                  <c:v>117</c:v>
                </c:pt>
                <c:pt idx="68">
                  <c:v>118</c:v>
                </c:pt>
                <c:pt idx="69">
                  <c:v>119</c:v>
                </c:pt>
                <c:pt idx="70">
                  <c:v>120</c:v>
                </c:pt>
                <c:pt idx="71">
                  <c:v>121</c:v>
                </c:pt>
                <c:pt idx="72">
                  <c:v>122</c:v>
                </c:pt>
                <c:pt idx="73">
                  <c:v>123</c:v>
                </c:pt>
                <c:pt idx="74">
                  <c:v>124</c:v>
                </c:pt>
                <c:pt idx="75">
                  <c:v>125</c:v>
                </c:pt>
                <c:pt idx="76">
                  <c:v>126</c:v>
                </c:pt>
                <c:pt idx="77">
                  <c:v>127</c:v>
                </c:pt>
                <c:pt idx="78">
                  <c:v>128</c:v>
                </c:pt>
                <c:pt idx="79">
                  <c:v>129</c:v>
                </c:pt>
                <c:pt idx="80">
                  <c:v>130</c:v>
                </c:pt>
                <c:pt idx="81">
                  <c:v>131</c:v>
                </c:pt>
                <c:pt idx="82">
                  <c:v>132</c:v>
                </c:pt>
                <c:pt idx="83">
                  <c:v>133</c:v>
                </c:pt>
                <c:pt idx="84">
                  <c:v>134</c:v>
                </c:pt>
                <c:pt idx="85">
                  <c:v>135</c:v>
                </c:pt>
                <c:pt idx="86">
                  <c:v>136</c:v>
                </c:pt>
                <c:pt idx="87">
                  <c:v>137</c:v>
                </c:pt>
                <c:pt idx="88">
                  <c:v>138</c:v>
                </c:pt>
                <c:pt idx="89">
                  <c:v>139</c:v>
                </c:pt>
                <c:pt idx="90">
                  <c:v>140</c:v>
                </c:pt>
                <c:pt idx="91">
                  <c:v>141</c:v>
                </c:pt>
                <c:pt idx="92">
                  <c:v>142</c:v>
                </c:pt>
                <c:pt idx="93">
                  <c:v>143</c:v>
                </c:pt>
                <c:pt idx="94">
                  <c:v>144</c:v>
                </c:pt>
                <c:pt idx="95">
                  <c:v>145</c:v>
                </c:pt>
                <c:pt idx="96">
                  <c:v>146</c:v>
                </c:pt>
                <c:pt idx="97">
                  <c:v>147</c:v>
                </c:pt>
                <c:pt idx="98">
                  <c:v>148</c:v>
                </c:pt>
                <c:pt idx="99">
                  <c:v>149</c:v>
                </c:pt>
                <c:pt idx="100">
                  <c:v>150</c:v>
                </c:pt>
                <c:pt idx="101">
                  <c:v>151</c:v>
                </c:pt>
                <c:pt idx="102">
                  <c:v>152</c:v>
                </c:pt>
                <c:pt idx="103">
                  <c:v>153</c:v>
                </c:pt>
                <c:pt idx="104">
                  <c:v>154</c:v>
                </c:pt>
                <c:pt idx="105">
                  <c:v>155</c:v>
                </c:pt>
                <c:pt idx="106">
                  <c:v>156</c:v>
                </c:pt>
                <c:pt idx="107">
                  <c:v>157</c:v>
                </c:pt>
                <c:pt idx="108">
                  <c:v>158</c:v>
                </c:pt>
                <c:pt idx="109">
                  <c:v>159</c:v>
                </c:pt>
                <c:pt idx="110">
                  <c:v>160</c:v>
                </c:pt>
                <c:pt idx="111">
                  <c:v>161</c:v>
                </c:pt>
                <c:pt idx="112">
                  <c:v>162</c:v>
                </c:pt>
                <c:pt idx="113">
                  <c:v>163</c:v>
                </c:pt>
                <c:pt idx="114">
                  <c:v>164</c:v>
                </c:pt>
                <c:pt idx="115">
                  <c:v>165</c:v>
                </c:pt>
                <c:pt idx="116">
                  <c:v>166</c:v>
                </c:pt>
                <c:pt idx="117">
                  <c:v>167</c:v>
                </c:pt>
                <c:pt idx="118">
                  <c:v>168</c:v>
                </c:pt>
                <c:pt idx="119">
                  <c:v>169</c:v>
                </c:pt>
                <c:pt idx="120">
                  <c:v>170</c:v>
                </c:pt>
                <c:pt idx="121">
                  <c:v>171</c:v>
                </c:pt>
                <c:pt idx="122">
                  <c:v>172</c:v>
                </c:pt>
                <c:pt idx="123">
                  <c:v>173</c:v>
                </c:pt>
                <c:pt idx="124">
                  <c:v>174</c:v>
                </c:pt>
                <c:pt idx="125">
                  <c:v>175</c:v>
                </c:pt>
                <c:pt idx="126">
                  <c:v>176</c:v>
                </c:pt>
                <c:pt idx="127">
                  <c:v>177</c:v>
                </c:pt>
                <c:pt idx="128">
                  <c:v>178</c:v>
                </c:pt>
                <c:pt idx="129">
                  <c:v>179</c:v>
                </c:pt>
                <c:pt idx="130">
                  <c:v>180</c:v>
                </c:pt>
                <c:pt idx="131">
                  <c:v>181</c:v>
                </c:pt>
                <c:pt idx="132">
                  <c:v>182</c:v>
                </c:pt>
                <c:pt idx="133">
                  <c:v>183</c:v>
                </c:pt>
                <c:pt idx="134">
                  <c:v>184</c:v>
                </c:pt>
                <c:pt idx="135">
                  <c:v>185</c:v>
                </c:pt>
                <c:pt idx="136">
                  <c:v>186</c:v>
                </c:pt>
                <c:pt idx="137">
                  <c:v>187</c:v>
                </c:pt>
                <c:pt idx="138">
                  <c:v>188</c:v>
                </c:pt>
                <c:pt idx="139">
                  <c:v>189</c:v>
                </c:pt>
                <c:pt idx="140">
                  <c:v>190</c:v>
                </c:pt>
                <c:pt idx="141">
                  <c:v>191</c:v>
                </c:pt>
                <c:pt idx="142">
                  <c:v>192</c:v>
                </c:pt>
                <c:pt idx="143">
                  <c:v>193</c:v>
                </c:pt>
                <c:pt idx="144">
                  <c:v>194</c:v>
                </c:pt>
                <c:pt idx="145">
                  <c:v>195</c:v>
                </c:pt>
                <c:pt idx="146">
                  <c:v>196</c:v>
                </c:pt>
                <c:pt idx="147">
                  <c:v>197</c:v>
                </c:pt>
                <c:pt idx="148">
                  <c:v>198</c:v>
                </c:pt>
                <c:pt idx="149">
                  <c:v>199</c:v>
                </c:pt>
                <c:pt idx="150">
                  <c:v>200</c:v>
                </c:pt>
              </c:numCache>
            </c:numRef>
          </c:cat>
          <c:val>
            <c:numRef>
              <c:f>'Technology Growth Shock Up'!$R$51:$R$201</c:f>
              <c:numCache>
                <c:formatCode>General</c:formatCode>
                <c:ptCount val="151"/>
                <c:pt idx="0">
                  <c:v>3.0635957440068622</c:v>
                </c:pt>
                <c:pt idx="1">
                  <c:v>3.0635957440068622</c:v>
                </c:pt>
                <c:pt idx="2">
                  <c:v>3.0635957440068622</c:v>
                </c:pt>
                <c:pt idx="3">
                  <c:v>3.0635957440068622</c:v>
                </c:pt>
                <c:pt idx="4">
                  <c:v>3.0635957440068622</c:v>
                </c:pt>
                <c:pt idx="5">
                  <c:v>3.0635957440068622</c:v>
                </c:pt>
                <c:pt idx="6">
                  <c:v>3.0635957440068622</c:v>
                </c:pt>
                <c:pt idx="7">
                  <c:v>3.0635957440068622</c:v>
                </c:pt>
                <c:pt idx="8">
                  <c:v>3.0635957440068622</c:v>
                </c:pt>
                <c:pt idx="9">
                  <c:v>3.0635957440068622</c:v>
                </c:pt>
                <c:pt idx="10">
                  <c:v>3.0635957440068622</c:v>
                </c:pt>
                <c:pt idx="11">
                  <c:v>3.0635957440068622</c:v>
                </c:pt>
                <c:pt idx="12">
                  <c:v>3.0635957440068622</c:v>
                </c:pt>
                <c:pt idx="13">
                  <c:v>3.0635957440068622</c:v>
                </c:pt>
                <c:pt idx="14">
                  <c:v>3.0635957440068622</c:v>
                </c:pt>
                <c:pt idx="15">
                  <c:v>3.0635957440068622</c:v>
                </c:pt>
                <c:pt idx="16">
                  <c:v>3.0635957440068622</c:v>
                </c:pt>
                <c:pt idx="17">
                  <c:v>3.0635957440068622</c:v>
                </c:pt>
                <c:pt idx="18">
                  <c:v>3.0635957440068622</c:v>
                </c:pt>
                <c:pt idx="19">
                  <c:v>3.0635957440068622</c:v>
                </c:pt>
                <c:pt idx="20">
                  <c:v>3.0635957440068622</c:v>
                </c:pt>
                <c:pt idx="21">
                  <c:v>3.0635957440068622</c:v>
                </c:pt>
                <c:pt idx="22">
                  <c:v>3.0635957440068622</c:v>
                </c:pt>
                <c:pt idx="23">
                  <c:v>3.0635957440068622</c:v>
                </c:pt>
                <c:pt idx="24">
                  <c:v>3.0635957440068622</c:v>
                </c:pt>
                <c:pt idx="25">
                  <c:v>3.0635957440068622</c:v>
                </c:pt>
                <c:pt idx="26">
                  <c:v>3.0635957440068622</c:v>
                </c:pt>
                <c:pt idx="27">
                  <c:v>3.0635957440068622</c:v>
                </c:pt>
                <c:pt idx="28">
                  <c:v>3.0635957440068622</c:v>
                </c:pt>
                <c:pt idx="29">
                  <c:v>3.0635957440068622</c:v>
                </c:pt>
                <c:pt idx="30">
                  <c:v>3.0635957440068622</c:v>
                </c:pt>
                <c:pt idx="31">
                  <c:v>3.0635957440068622</c:v>
                </c:pt>
                <c:pt idx="32">
                  <c:v>3.0635957440068622</c:v>
                </c:pt>
                <c:pt idx="33">
                  <c:v>3.0635957440068622</c:v>
                </c:pt>
                <c:pt idx="34">
                  <c:v>3.0635957440068622</c:v>
                </c:pt>
                <c:pt idx="35">
                  <c:v>3.0635957440068622</c:v>
                </c:pt>
                <c:pt idx="36">
                  <c:v>3.0635957440068622</c:v>
                </c:pt>
                <c:pt idx="37">
                  <c:v>3.0635957440068622</c:v>
                </c:pt>
                <c:pt idx="38">
                  <c:v>3.0635957440068622</c:v>
                </c:pt>
                <c:pt idx="39">
                  <c:v>3.0635957440068622</c:v>
                </c:pt>
                <c:pt idx="40">
                  <c:v>3.0635957440068622</c:v>
                </c:pt>
                <c:pt idx="41">
                  <c:v>3.0635957440068622</c:v>
                </c:pt>
                <c:pt idx="42">
                  <c:v>3.0635957440068622</c:v>
                </c:pt>
                <c:pt idx="43">
                  <c:v>3.0635957440068622</c:v>
                </c:pt>
                <c:pt idx="44">
                  <c:v>3.0635957440068622</c:v>
                </c:pt>
                <c:pt idx="45">
                  <c:v>3.0635957440068622</c:v>
                </c:pt>
                <c:pt idx="46">
                  <c:v>3.0635957440068622</c:v>
                </c:pt>
                <c:pt idx="47">
                  <c:v>3.0635957440068622</c:v>
                </c:pt>
                <c:pt idx="48">
                  <c:v>3.0635957440068622</c:v>
                </c:pt>
                <c:pt idx="49">
                  <c:v>3.0635957440068622</c:v>
                </c:pt>
                <c:pt idx="50">
                  <c:v>3.0635957440068622</c:v>
                </c:pt>
                <c:pt idx="51">
                  <c:v>3.0635957440068622</c:v>
                </c:pt>
                <c:pt idx="52">
                  <c:v>3.0635957440068622</c:v>
                </c:pt>
                <c:pt idx="53">
                  <c:v>3.0635957440068622</c:v>
                </c:pt>
                <c:pt idx="54">
                  <c:v>3.0635957440068622</c:v>
                </c:pt>
                <c:pt idx="55">
                  <c:v>3.0635957440068622</c:v>
                </c:pt>
                <c:pt idx="56">
                  <c:v>3.0635957440068622</c:v>
                </c:pt>
                <c:pt idx="57">
                  <c:v>3.0635957440068622</c:v>
                </c:pt>
                <c:pt idx="58">
                  <c:v>3.0635957440068622</c:v>
                </c:pt>
                <c:pt idx="59">
                  <c:v>3.0635957440068622</c:v>
                </c:pt>
                <c:pt idx="60">
                  <c:v>3.0635957440068622</c:v>
                </c:pt>
                <c:pt idx="61">
                  <c:v>3.0635957440068622</c:v>
                </c:pt>
                <c:pt idx="62">
                  <c:v>3.0635957440068622</c:v>
                </c:pt>
                <c:pt idx="63">
                  <c:v>3.0635957440068622</c:v>
                </c:pt>
                <c:pt idx="64">
                  <c:v>3.0635957440068622</c:v>
                </c:pt>
                <c:pt idx="65">
                  <c:v>3.0635957440068622</c:v>
                </c:pt>
                <c:pt idx="66">
                  <c:v>3.0635957440068622</c:v>
                </c:pt>
                <c:pt idx="67">
                  <c:v>3.0635957440068622</c:v>
                </c:pt>
                <c:pt idx="68">
                  <c:v>3.0635957440068622</c:v>
                </c:pt>
                <c:pt idx="69">
                  <c:v>3.0635957440068622</c:v>
                </c:pt>
                <c:pt idx="70">
                  <c:v>3.0635957440068622</c:v>
                </c:pt>
                <c:pt idx="71">
                  <c:v>3.0635957440068622</c:v>
                </c:pt>
                <c:pt idx="72">
                  <c:v>3.0635957440068622</c:v>
                </c:pt>
                <c:pt idx="73">
                  <c:v>3.0635957440068622</c:v>
                </c:pt>
                <c:pt idx="74">
                  <c:v>3.0635957440068622</c:v>
                </c:pt>
                <c:pt idx="75">
                  <c:v>3.0635957440068622</c:v>
                </c:pt>
                <c:pt idx="76">
                  <c:v>3.0635957440068622</c:v>
                </c:pt>
                <c:pt idx="77">
                  <c:v>3.0635957440068622</c:v>
                </c:pt>
                <c:pt idx="78">
                  <c:v>3.0635957440068622</c:v>
                </c:pt>
                <c:pt idx="79">
                  <c:v>3.0635957440068622</c:v>
                </c:pt>
                <c:pt idx="80">
                  <c:v>3.0635957440068622</c:v>
                </c:pt>
                <c:pt idx="81">
                  <c:v>3.0635957440068622</c:v>
                </c:pt>
                <c:pt idx="82">
                  <c:v>3.0635957440068622</c:v>
                </c:pt>
                <c:pt idx="83">
                  <c:v>3.0635957440068622</c:v>
                </c:pt>
                <c:pt idx="84">
                  <c:v>3.0635957440068622</c:v>
                </c:pt>
                <c:pt idx="85">
                  <c:v>3.0635957440068622</c:v>
                </c:pt>
                <c:pt idx="86">
                  <c:v>3.0635957440068622</c:v>
                </c:pt>
                <c:pt idx="87">
                  <c:v>3.0635957440068622</c:v>
                </c:pt>
                <c:pt idx="88">
                  <c:v>3.0635957440068622</c:v>
                </c:pt>
                <c:pt idx="89">
                  <c:v>3.0635957440068622</c:v>
                </c:pt>
                <c:pt idx="90">
                  <c:v>3.0635957440068622</c:v>
                </c:pt>
                <c:pt idx="91">
                  <c:v>3.0635957440068622</c:v>
                </c:pt>
                <c:pt idx="92">
                  <c:v>3.0635957440068622</c:v>
                </c:pt>
                <c:pt idx="93">
                  <c:v>3.0635957440068622</c:v>
                </c:pt>
                <c:pt idx="94">
                  <c:v>3.0635957440068622</c:v>
                </c:pt>
                <c:pt idx="95">
                  <c:v>3.0635957440068622</c:v>
                </c:pt>
                <c:pt idx="96">
                  <c:v>3.0635957440068622</c:v>
                </c:pt>
                <c:pt idx="97">
                  <c:v>3.0635957440068622</c:v>
                </c:pt>
                <c:pt idx="98">
                  <c:v>3.0635957440068622</c:v>
                </c:pt>
                <c:pt idx="99">
                  <c:v>3.0635957440068622</c:v>
                </c:pt>
                <c:pt idx="100">
                  <c:v>3.0635957440068622</c:v>
                </c:pt>
                <c:pt idx="101">
                  <c:v>3.0635957440068622</c:v>
                </c:pt>
                <c:pt idx="102">
                  <c:v>3.0635957440068622</c:v>
                </c:pt>
                <c:pt idx="103">
                  <c:v>3.0635957440068622</c:v>
                </c:pt>
                <c:pt idx="104">
                  <c:v>3.0635957440068622</c:v>
                </c:pt>
                <c:pt idx="105">
                  <c:v>3.0635957440068622</c:v>
                </c:pt>
                <c:pt idx="106">
                  <c:v>3.0635957440068622</c:v>
                </c:pt>
                <c:pt idx="107">
                  <c:v>3.0635957440068622</c:v>
                </c:pt>
                <c:pt idx="108">
                  <c:v>3.0635957440068622</c:v>
                </c:pt>
                <c:pt idx="109">
                  <c:v>3.0635957440068622</c:v>
                </c:pt>
                <c:pt idx="110">
                  <c:v>3.0635957440068622</c:v>
                </c:pt>
                <c:pt idx="111">
                  <c:v>3.0635957440068622</c:v>
                </c:pt>
                <c:pt idx="112">
                  <c:v>3.0635957440068622</c:v>
                </c:pt>
                <c:pt idx="113">
                  <c:v>3.0635957440068622</c:v>
                </c:pt>
                <c:pt idx="114">
                  <c:v>3.0635957440068622</c:v>
                </c:pt>
                <c:pt idx="115">
                  <c:v>3.0635957440068622</c:v>
                </c:pt>
                <c:pt idx="116">
                  <c:v>3.0635957440068622</c:v>
                </c:pt>
                <c:pt idx="117">
                  <c:v>3.0635957440068622</c:v>
                </c:pt>
                <c:pt idx="118">
                  <c:v>3.0635957440068622</c:v>
                </c:pt>
                <c:pt idx="119">
                  <c:v>3.0635957440068622</c:v>
                </c:pt>
                <c:pt idx="120">
                  <c:v>3.0635957440068622</c:v>
                </c:pt>
                <c:pt idx="121">
                  <c:v>3.0635957440068622</c:v>
                </c:pt>
                <c:pt idx="122">
                  <c:v>3.0635957440068622</c:v>
                </c:pt>
                <c:pt idx="123">
                  <c:v>3.0635957440068622</c:v>
                </c:pt>
                <c:pt idx="124">
                  <c:v>3.0635957440068622</c:v>
                </c:pt>
                <c:pt idx="125">
                  <c:v>3.0635957440068622</c:v>
                </c:pt>
                <c:pt idx="126">
                  <c:v>3.0635957440068622</c:v>
                </c:pt>
                <c:pt idx="127">
                  <c:v>3.0635957440068622</c:v>
                </c:pt>
                <c:pt idx="128">
                  <c:v>3.0635957440068622</c:v>
                </c:pt>
                <c:pt idx="129">
                  <c:v>3.0635957440068622</c:v>
                </c:pt>
                <c:pt idx="130">
                  <c:v>3.0635957440068622</c:v>
                </c:pt>
                <c:pt idx="131">
                  <c:v>3.0635957440068622</c:v>
                </c:pt>
                <c:pt idx="132">
                  <c:v>3.0635957440068622</c:v>
                </c:pt>
                <c:pt idx="133">
                  <c:v>3.0635957440068622</c:v>
                </c:pt>
                <c:pt idx="134">
                  <c:v>3.0635957440068622</c:v>
                </c:pt>
                <c:pt idx="135">
                  <c:v>3.0635957440068622</c:v>
                </c:pt>
                <c:pt idx="136">
                  <c:v>3.0635957440068622</c:v>
                </c:pt>
                <c:pt idx="137">
                  <c:v>3.0635957440068622</c:v>
                </c:pt>
                <c:pt idx="138">
                  <c:v>3.0635957440068622</c:v>
                </c:pt>
                <c:pt idx="139">
                  <c:v>3.0635957440068622</c:v>
                </c:pt>
                <c:pt idx="140">
                  <c:v>3.0635957440068622</c:v>
                </c:pt>
                <c:pt idx="141">
                  <c:v>3.0635957440068622</c:v>
                </c:pt>
                <c:pt idx="142">
                  <c:v>3.0635957440068622</c:v>
                </c:pt>
                <c:pt idx="143">
                  <c:v>3.0635957440068622</c:v>
                </c:pt>
                <c:pt idx="144">
                  <c:v>3.0635957440068622</c:v>
                </c:pt>
                <c:pt idx="145">
                  <c:v>3.0635957440068622</c:v>
                </c:pt>
                <c:pt idx="146">
                  <c:v>3.0635957440068622</c:v>
                </c:pt>
                <c:pt idx="147">
                  <c:v>3.0635957440068622</c:v>
                </c:pt>
                <c:pt idx="148">
                  <c:v>3.0635957440068622</c:v>
                </c:pt>
                <c:pt idx="149">
                  <c:v>3.0635957440068622</c:v>
                </c:pt>
                <c:pt idx="150">
                  <c:v>3.0635957440068622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8B-48A7-B10F-1035EB0AE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897935"/>
        <c:axId val="601895535"/>
      </c:lineChart>
      <c:catAx>
        <c:axId val="601897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5535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01895535"/>
        <c:scaling>
          <c:orientation val="minMax"/>
          <c:max val="6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70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Capital Per Effective Worker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7935"/>
        <c:crosses val="autoZero"/>
        <c:crossBetween val="between"/>
        <c:minorUnit val="0.2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>
                <a:solidFill>
                  <a:schemeClr val="tx1"/>
                </a:solidFill>
              </a:rPr>
              <a:t>(Log) Capital Per Worker From TFP Growth Rate 0.0875 to 0.175</a:t>
            </a:r>
          </a:p>
        </c:rich>
      </c:tx>
      <c:layout>
        <c:manualLayout>
          <c:xMode val="edge"/>
          <c:yMode val="edge"/>
          <c:x val="0.15356648930934488"/>
          <c:y val="1.8148984585748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(Log) Capital Per Worker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'Technology Growth Shock Up'!$A$52:$A$202</c:f>
              <c:numCache>
                <c:formatCode>General</c:formatCode>
                <c:ptCount val="15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  <c:pt idx="61">
                  <c:v>111</c:v>
                </c:pt>
                <c:pt idx="62">
                  <c:v>112</c:v>
                </c:pt>
                <c:pt idx="63">
                  <c:v>113</c:v>
                </c:pt>
                <c:pt idx="64">
                  <c:v>114</c:v>
                </c:pt>
                <c:pt idx="65">
                  <c:v>115</c:v>
                </c:pt>
                <c:pt idx="66">
                  <c:v>116</c:v>
                </c:pt>
                <c:pt idx="67">
                  <c:v>117</c:v>
                </c:pt>
                <c:pt idx="68">
                  <c:v>118</c:v>
                </c:pt>
                <c:pt idx="69">
                  <c:v>119</c:v>
                </c:pt>
                <c:pt idx="70">
                  <c:v>120</c:v>
                </c:pt>
                <c:pt idx="71">
                  <c:v>121</c:v>
                </c:pt>
                <c:pt idx="72">
                  <c:v>122</c:v>
                </c:pt>
                <c:pt idx="73">
                  <c:v>123</c:v>
                </c:pt>
                <c:pt idx="74">
                  <c:v>124</c:v>
                </c:pt>
                <c:pt idx="75">
                  <c:v>125</c:v>
                </c:pt>
                <c:pt idx="76">
                  <c:v>126</c:v>
                </c:pt>
                <c:pt idx="77">
                  <c:v>127</c:v>
                </c:pt>
                <c:pt idx="78">
                  <c:v>128</c:v>
                </c:pt>
                <c:pt idx="79">
                  <c:v>129</c:v>
                </c:pt>
                <c:pt idx="80">
                  <c:v>130</c:v>
                </c:pt>
                <c:pt idx="81">
                  <c:v>131</c:v>
                </c:pt>
                <c:pt idx="82">
                  <c:v>132</c:v>
                </c:pt>
                <c:pt idx="83">
                  <c:v>133</c:v>
                </c:pt>
                <c:pt idx="84">
                  <c:v>134</c:v>
                </c:pt>
                <c:pt idx="85">
                  <c:v>135</c:v>
                </c:pt>
                <c:pt idx="86">
                  <c:v>136</c:v>
                </c:pt>
                <c:pt idx="87">
                  <c:v>137</c:v>
                </c:pt>
                <c:pt idx="88">
                  <c:v>138</c:v>
                </c:pt>
                <c:pt idx="89">
                  <c:v>139</c:v>
                </c:pt>
                <c:pt idx="90">
                  <c:v>140</c:v>
                </c:pt>
                <c:pt idx="91">
                  <c:v>141</c:v>
                </c:pt>
                <c:pt idx="92">
                  <c:v>142</c:v>
                </c:pt>
                <c:pt idx="93">
                  <c:v>143</c:v>
                </c:pt>
                <c:pt idx="94">
                  <c:v>144</c:v>
                </c:pt>
                <c:pt idx="95">
                  <c:v>145</c:v>
                </c:pt>
                <c:pt idx="96">
                  <c:v>146</c:v>
                </c:pt>
                <c:pt idx="97">
                  <c:v>147</c:v>
                </c:pt>
                <c:pt idx="98">
                  <c:v>148</c:v>
                </c:pt>
                <c:pt idx="99">
                  <c:v>149</c:v>
                </c:pt>
                <c:pt idx="100">
                  <c:v>150</c:v>
                </c:pt>
                <c:pt idx="101">
                  <c:v>151</c:v>
                </c:pt>
                <c:pt idx="102">
                  <c:v>152</c:v>
                </c:pt>
                <c:pt idx="103">
                  <c:v>153</c:v>
                </c:pt>
                <c:pt idx="104">
                  <c:v>154</c:v>
                </c:pt>
                <c:pt idx="105">
                  <c:v>155</c:v>
                </c:pt>
                <c:pt idx="106">
                  <c:v>156</c:v>
                </c:pt>
                <c:pt idx="107">
                  <c:v>157</c:v>
                </c:pt>
                <c:pt idx="108">
                  <c:v>158</c:v>
                </c:pt>
                <c:pt idx="109">
                  <c:v>159</c:v>
                </c:pt>
                <c:pt idx="110">
                  <c:v>160</c:v>
                </c:pt>
                <c:pt idx="111">
                  <c:v>161</c:v>
                </c:pt>
                <c:pt idx="112">
                  <c:v>162</c:v>
                </c:pt>
                <c:pt idx="113">
                  <c:v>163</c:v>
                </c:pt>
                <c:pt idx="114">
                  <c:v>164</c:v>
                </c:pt>
                <c:pt idx="115">
                  <c:v>165</c:v>
                </c:pt>
                <c:pt idx="116">
                  <c:v>166</c:v>
                </c:pt>
                <c:pt idx="117">
                  <c:v>167</c:v>
                </c:pt>
                <c:pt idx="118">
                  <c:v>168</c:v>
                </c:pt>
                <c:pt idx="119">
                  <c:v>169</c:v>
                </c:pt>
                <c:pt idx="120">
                  <c:v>170</c:v>
                </c:pt>
                <c:pt idx="121">
                  <c:v>171</c:v>
                </c:pt>
                <c:pt idx="122">
                  <c:v>172</c:v>
                </c:pt>
                <c:pt idx="123">
                  <c:v>173</c:v>
                </c:pt>
                <c:pt idx="124">
                  <c:v>174</c:v>
                </c:pt>
                <c:pt idx="125">
                  <c:v>175</c:v>
                </c:pt>
                <c:pt idx="126">
                  <c:v>176</c:v>
                </c:pt>
                <c:pt idx="127">
                  <c:v>177</c:v>
                </c:pt>
                <c:pt idx="128">
                  <c:v>178</c:v>
                </c:pt>
                <c:pt idx="129">
                  <c:v>179</c:v>
                </c:pt>
                <c:pt idx="130">
                  <c:v>180</c:v>
                </c:pt>
                <c:pt idx="131">
                  <c:v>181</c:v>
                </c:pt>
                <c:pt idx="132">
                  <c:v>182</c:v>
                </c:pt>
                <c:pt idx="133">
                  <c:v>183</c:v>
                </c:pt>
                <c:pt idx="134">
                  <c:v>184</c:v>
                </c:pt>
                <c:pt idx="135">
                  <c:v>185</c:v>
                </c:pt>
                <c:pt idx="136">
                  <c:v>186</c:v>
                </c:pt>
                <c:pt idx="137">
                  <c:v>187</c:v>
                </c:pt>
                <c:pt idx="138">
                  <c:v>188</c:v>
                </c:pt>
                <c:pt idx="139">
                  <c:v>189</c:v>
                </c:pt>
                <c:pt idx="140">
                  <c:v>190</c:v>
                </c:pt>
                <c:pt idx="141">
                  <c:v>191</c:v>
                </c:pt>
                <c:pt idx="142">
                  <c:v>192</c:v>
                </c:pt>
                <c:pt idx="143">
                  <c:v>193</c:v>
                </c:pt>
                <c:pt idx="144">
                  <c:v>194</c:v>
                </c:pt>
                <c:pt idx="145">
                  <c:v>195</c:v>
                </c:pt>
                <c:pt idx="146">
                  <c:v>196</c:v>
                </c:pt>
                <c:pt idx="147">
                  <c:v>197</c:v>
                </c:pt>
                <c:pt idx="148">
                  <c:v>198</c:v>
                </c:pt>
                <c:pt idx="149">
                  <c:v>199</c:v>
                </c:pt>
                <c:pt idx="150">
                  <c:v>200</c:v>
                </c:pt>
              </c:numCache>
            </c:numRef>
          </c:cat>
          <c:val>
            <c:numRef>
              <c:f>'Technology Growth Shock Up'!$H$53:$H$201</c:f>
              <c:numCache>
                <c:formatCode>General</c:formatCode>
                <c:ptCount val="149"/>
                <c:pt idx="0">
                  <c:v>5.9484878651438926</c:v>
                </c:pt>
                <c:pt idx="1">
                  <c:v>6.0325187425320861</c:v>
                </c:pt>
                <c:pt idx="2">
                  <c:v>6.1165330571986729</c:v>
                </c:pt>
                <c:pt idx="3">
                  <c:v>6.2005326468263577</c:v>
                </c:pt>
                <c:pt idx="4">
                  <c:v>6.2845191449016893</c:v>
                </c:pt>
                <c:pt idx="5">
                  <c:v>6.368494003467319</c:v>
                </c:pt>
                <c:pt idx="6">
                  <c:v>6.4524585133259862</c:v>
                </c:pt>
                <c:pt idx="7">
                  <c:v>6.5364138219843886</c:v>
                </c:pt>
                <c:pt idx="8">
                  <c:v>6.6203609495919267</c:v>
                </c:pt>
                <c:pt idx="9">
                  <c:v>6.7043008031001019</c:v>
                </c:pt>
                <c:pt idx="10">
                  <c:v>6.7882341888425701</c:v>
                </c:pt>
                <c:pt idx="11">
                  <c:v>6.8721618237130713</c:v>
                </c:pt>
                <c:pt idx="12">
                  <c:v>6.9560843450983709</c:v>
                </c:pt>
                <c:pt idx="13">
                  <c:v>7.0400023197055415</c:v>
                </c:pt>
                <c:pt idx="14">
                  <c:v>7.1239162514071879</c:v>
                </c:pt>
                <c:pt idx="15">
                  <c:v>7.2078265882142931</c:v>
                </c:pt>
                <c:pt idx="16">
                  <c:v>7.2917337284740293</c:v>
                </c:pt>
                <c:pt idx="17">
                  <c:v>7.3756380263789261</c:v>
                </c:pt>
                <c:pt idx="18">
                  <c:v>7.4595397968641359</c:v>
                </c:pt>
                <c:pt idx="19">
                  <c:v>7.5434393199609131</c:v>
                </c:pt>
                <c:pt idx="20">
                  <c:v>7.6273368446668206</c:v>
                </c:pt>
                <c:pt idx="21">
                  <c:v>7.7112325923864189</c:v>
                </c:pt>
                <c:pt idx="22">
                  <c:v>7.7951267599901728</c:v>
                </c:pt>
                <c:pt idx="23">
                  <c:v>7.87901952253402</c:v>
                </c:pt>
                <c:pt idx="24">
                  <c:v>7.9629110356772861</c:v>
                </c:pt>
                <c:pt idx="25">
                  <c:v>8.0468014378324444</c:v>
                </c:pt>
                <c:pt idx="26">
                  <c:v>8.130690852076496</c:v>
                </c:pt>
                <c:pt idx="27">
                  <c:v>8.214579387850435</c:v>
                </c:pt>
                <c:pt idx="28">
                  <c:v>8.2984671424702832</c:v>
                </c:pt>
                <c:pt idx="29">
                  <c:v>8.3823542024706583</c:v>
                </c:pt>
                <c:pt idx="30">
                  <c:v>8.466240644799381</c:v>
                </c:pt>
                <c:pt idx="31">
                  <c:v>8.5501265378797005</c:v>
                </c:pt>
                <c:pt idx="32">
                  <c:v>8.6340119425547908</c:v>
                </c:pt>
                <c:pt idx="33">
                  <c:v>8.7178969129275714</c:v>
                </c:pt>
                <c:pt idx="34">
                  <c:v>8.8017814971074699</c:v>
                </c:pt>
                <c:pt idx="35">
                  <c:v>8.8856657378744313</c:v>
                </c:pt>
                <c:pt idx="36">
                  <c:v>8.9695496732693503</c:v>
                </c:pt>
                <c:pt idx="37">
                  <c:v>9.05343333711909</c:v>
                </c:pt>
                <c:pt idx="38">
                  <c:v>9.1373167595033209</c:v>
                </c:pt>
                <c:pt idx="39">
                  <c:v>9.2211999671696354</c:v>
                </c:pt>
                <c:pt idx="40">
                  <c:v>9.3050829839026878</c:v>
                </c:pt>
                <c:pt idx="41">
                  <c:v>9.3889658308524115</c:v>
                </c:pt>
                <c:pt idx="42">
                  <c:v>9.4728485268258957</c:v>
                </c:pt>
                <c:pt idx="43">
                  <c:v>9.5567310885469148</c:v>
                </c:pt>
                <c:pt idx="44">
                  <c:v>9.6406135308867125</c:v>
                </c:pt>
                <c:pt idx="45">
                  <c:v>9.7244958670692121</c:v>
                </c:pt>
                <c:pt idx="46">
                  <c:v>9.8083781088535016</c:v>
                </c:pt>
                <c:pt idx="47">
                  <c:v>9.8922602666960966</c:v>
                </c:pt>
                <c:pt idx="48">
                  <c:v>9.9761423498952322</c:v>
                </c:pt>
                <c:pt idx="49">
                  <c:v>10.063303058180868</c:v>
                </c:pt>
                <c:pt idx="50">
                  <c:v>10.158885272773867</c:v>
                </c:pt>
                <c:pt idx="51">
                  <c:v>10.262297141648434</c:v>
                </c:pt>
                <c:pt idx="52">
                  <c:v>10.372900343461472</c:v>
                </c:pt>
                <c:pt idx="53">
                  <c:v>10.490035298144267</c:v>
                </c:pt>
                <c:pt idx="54">
                  <c:v>10.613043184773639</c:v>
                </c:pt>
                <c:pt idx="55">
                  <c:v>10.741283866190791</c:v>
                </c:pt>
                <c:pt idx="56">
                  <c:v>10.874149424754112</c:v>
                </c:pt>
                <c:pt idx="57">
                  <c:v>11.011073483735148</c:v>
                </c:pt>
                <c:pt idx="58">
                  <c:v>11.151536798757947</c:v>
                </c:pt>
                <c:pt idx="59">
                  <c:v>11.29506976446938</c:v>
                </c:pt>
                <c:pt idx="60">
                  <c:v>11.44125252457618</c:v>
                </c:pt>
                <c:pt idx="61">
                  <c:v>11.589713335854155</c:v>
                </c:pt>
                <c:pt idx="62">
                  <c:v>11.740125752987682</c:v>
                </c:pt>
                <c:pt idx="63">
                  <c:v>11.892205097865194</c:v>
                </c:pt>
                <c:pt idx="64">
                  <c:v>12.045704572486555</c:v>
                </c:pt>
                <c:pt idx="65">
                  <c:v>12.200411279717951</c:v>
                </c:pt>
                <c:pt idx="66">
                  <c:v>12.356142335895676</c:v>
                </c:pt>
                <c:pt idx="67">
                  <c:v>12.512741195077899</c:v>
                </c:pt>
                <c:pt idx="68">
                  <c:v>12.670074255673429</c:v>
                </c:pt>
                <c:pt idx="69">
                  <c:v>12.828027784220772</c:v>
                </c:pt>
                <c:pt idx="70">
                  <c:v>12.986505165851336</c:v>
                </c:pt>
                <c:pt idx="71">
                  <c:v>13.145424474101718</c:v>
                </c:pt>
                <c:pt idx="72">
                  <c:v>13.304716342167589</c:v>
                </c:pt>
                <c:pt idx="73">
                  <c:v>13.464322111695132</c:v>
                </c:pt>
                <c:pt idx="74">
                  <c:v>13.624192232423283</c:v>
                </c:pt>
                <c:pt idx="75">
                  <c:v>13.784284885379821</c:v>
                </c:pt>
                <c:pt idx="76">
                  <c:v>13.944564803125422</c:v>
                </c:pt>
                <c:pt idx="77">
                  <c:v>14.105002262176525</c:v>
                </c:pt>
                <c:pt idx="78">
                  <c:v>14.265572224830279</c:v>
                </c:pt>
                <c:pt idx="79">
                  <c:v>14.426253609898572</c:v>
                </c:pt>
                <c:pt idx="80">
                  <c:v>14.587028674159141</c:v>
                </c:pt>
                <c:pt idx="81">
                  <c:v>14.747882488541947</c:v>
                </c:pt>
                <c:pt idx="82">
                  <c:v>14.908802495125286</c:v>
                </c:pt>
                <c:pt idx="83">
                  <c:v>15.069778132887192</c:v>
                </c:pt>
                <c:pt idx="84">
                  <c:v>15.230800521832014</c:v>
                </c:pt>
                <c:pt idx="85">
                  <c:v>15.391862196592196</c:v>
                </c:pt>
                <c:pt idx="86">
                  <c:v>15.552956881900879</c:v>
                </c:pt>
                <c:pt idx="87">
                  <c:v>15.714079303456623</c:v>
                </c:pt>
                <c:pt idx="88">
                  <c:v>15.875225028673585</c:v>
                </c:pt>
                <c:pt idx="89">
                  <c:v>16.036390332645869</c:v>
                </c:pt>
                <c:pt idx="90">
                  <c:v>16.197572085369838</c:v>
                </c:pt>
                <c:pt idx="91">
                  <c:v>16.358767656878204</c:v>
                </c:pt>
                <c:pt idx="92">
                  <c:v>16.519974837459053</c:v>
                </c:pt>
                <c:pt idx="93">
                  <c:v>16.681191770573683</c:v>
                </c:pt>
                <c:pt idx="94">
                  <c:v>16.842416896460914</c:v>
                </c:pt>
                <c:pt idx="95">
                  <c:v>17.00364890473174</c:v>
                </c:pt>
                <c:pt idx="96">
                  <c:v>17.164886694525588</c:v>
                </c:pt>
                <c:pt idx="97">
                  <c:v>17.326129341025151</c:v>
                </c:pt>
                <c:pt idx="98">
                  <c:v>17.487376067317253</c:v>
                </c:pt>
                <c:pt idx="99">
                  <c:v>17.648626220747815</c:v>
                </c:pt>
                <c:pt idx="100">
                  <c:v>17.809879253054213</c:v>
                </c:pt>
                <c:pt idx="101">
                  <c:v>17.97113470367244</c:v>
                </c:pt>
                <c:pt idx="102">
                  <c:v>18.132392185712209</c:v>
                </c:pt>
                <c:pt idx="103">
                  <c:v>18.293651374174015</c:v>
                </c:pt>
                <c:pt idx="104">
                  <c:v>18.454911996050051</c:v>
                </c:pt>
                <c:pt idx="105">
                  <c:v>18.616173822007955</c:v>
                </c:pt>
                <c:pt idx="106">
                  <c:v>18.77743665940444</c:v>
                </c:pt>
                <c:pt idx="107">
                  <c:v>18.938700346416265</c:v>
                </c:pt>
                <c:pt idx="108">
                  <c:v>19.099964747109862</c:v>
                </c:pt>
                <c:pt idx="109">
                  <c:v>19.261229747299598</c:v>
                </c:pt>
                <c:pt idx="110">
                  <c:v>19.422495251068522</c:v>
                </c:pt>
                <c:pt idx="111">
                  <c:v>19.58376117784568</c:v>
                </c:pt>
                <c:pt idx="112">
                  <c:v>19.745027459950972</c:v>
                </c:pt>
                <c:pt idx="113">
                  <c:v>19.906294040532746</c:v>
                </c:pt>
                <c:pt idx="114">
                  <c:v>20.067560871835372</c:v>
                </c:pt>
                <c:pt idx="115">
                  <c:v>20.228827913743935</c:v>
                </c:pt>
                <c:pt idx="116">
                  <c:v>20.390095132561786</c:v>
                </c:pt>
                <c:pt idx="117">
                  <c:v>20.551362499983657</c:v>
                </c:pt>
                <c:pt idx="118">
                  <c:v>20.712629992233047</c:v>
                </c:pt>
                <c:pt idx="119">
                  <c:v>20.873897589337663</c:v>
                </c:pt>
                <c:pt idx="120">
                  <c:v>21.03516527452074</c:v>
                </c:pt>
                <c:pt idx="121">
                  <c:v>21.196433033689779</c:v>
                </c:pt>
                <c:pt idx="122">
                  <c:v>21.35770085500706</c:v>
                </c:pt>
                <c:pt idx="123">
                  <c:v>21.518968728528897</c:v>
                </c:pt>
                <c:pt idx="124">
                  <c:v>21.680236645902571</c:v>
                </c:pt>
                <c:pt idx="125">
                  <c:v>21.841504600111808</c:v>
                </c:pt>
                <c:pt idx="126">
                  <c:v>22.002772585262925</c:v>
                </c:pt>
                <c:pt idx="127">
                  <c:v>22.164040596405229</c:v>
                </c:pt>
                <c:pt idx="128">
                  <c:v>22.325308629380128</c:v>
                </c:pt>
                <c:pt idx="129">
                  <c:v>22.486576680694419</c:v>
                </c:pt>
                <c:pt idx="130">
                  <c:v>22.647844747413796</c:v>
                </c:pt>
                <c:pt idx="131">
                  <c:v>22.809112827073449</c:v>
                </c:pt>
                <c:pt idx="132">
                  <c:v>22.970380917602935</c:v>
                </c:pt>
                <c:pt idx="133">
                  <c:v>23.131649017263079</c:v>
                </c:pt>
                <c:pt idx="134">
                  <c:v>23.292917124592979</c:v>
                </c:pt>
                <c:pt idx="135">
                  <c:v>23.454185238365476</c:v>
                </c:pt>
                <c:pt idx="136">
                  <c:v>23.61545335754975</c:v>
                </c:pt>
                <c:pt idx="137">
                  <c:v>23.776721481279917</c:v>
                </c:pt>
                <c:pt idx="138">
                  <c:v>23.937989608828641</c:v>
                </c:pt>
                <c:pt idx="139">
                  <c:v>24.099257739584946</c:v>
                </c:pt>
                <c:pt idx="140">
                  <c:v>24.260525873035622</c:v>
                </c:pt>
                <c:pt idx="141">
                  <c:v>24.421794008749568</c:v>
                </c:pt>
                <c:pt idx="142">
                  <c:v>24.583062146364664</c:v>
                </c:pt>
                <c:pt idx="143">
                  <c:v>24.744330285576726</c:v>
                </c:pt>
                <c:pt idx="144">
                  <c:v>24.905598426130233</c:v>
                </c:pt>
                <c:pt idx="145">
                  <c:v>25.06686656781056</c:v>
                </c:pt>
                <c:pt idx="146">
                  <c:v>25.228134710437416</c:v>
                </c:pt>
                <c:pt idx="147">
                  <c:v>25.389402853859355</c:v>
                </c:pt>
                <c:pt idx="148">
                  <c:v>25.550670997949162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3-4300-812A-4F5EFA3E4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897935"/>
        <c:axId val="60189553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Steady State at 0.0875</c:v>
                </c:tx>
                <c:spPr>
                  <a:ln w="28575" cap="rnd">
                    <a:solidFill>
                      <a:schemeClr val="accent2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2"/>
                    <c:layout>
                      <c:manualLayout>
                        <c:x val="-5.8483362922307734E-3"/>
                        <c:y val="3.2264861485774607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400" b="0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F343-4300-812A-4F5EFA3E4F0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'Technology Growth Shock Up'!$A$52:$A$202</c15:sqref>
                        </c15:formulaRef>
                      </c:ext>
                    </c:extLst>
                    <c:numCache>
                      <c:formatCode>General</c:formatCode>
                      <c:ptCount val="151"/>
                      <c:pt idx="0">
                        <c:v>50</c:v>
                      </c:pt>
                      <c:pt idx="1">
                        <c:v>51</c:v>
                      </c:pt>
                      <c:pt idx="2">
                        <c:v>52</c:v>
                      </c:pt>
                      <c:pt idx="3">
                        <c:v>53</c:v>
                      </c:pt>
                      <c:pt idx="4">
                        <c:v>54</c:v>
                      </c:pt>
                      <c:pt idx="5">
                        <c:v>55</c:v>
                      </c:pt>
                      <c:pt idx="6">
                        <c:v>56</c:v>
                      </c:pt>
                      <c:pt idx="7">
                        <c:v>57</c:v>
                      </c:pt>
                      <c:pt idx="8">
                        <c:v>58</c:v>
                      </c:pt>
                      <c:pt idx="9">
                        <c:v>59</c:v>
                      </c:pt>
                      <c:pt idx="10">
                        <c:v>60</c:v>
                      </c:pt>
                      <c:pt idx="11">
                        <c:v>61</c:v>
                      </c:pt>
                      <c:pt idx="12">
                        <c:v>62</c:v>
                      </c:pt>
                      <c:pt idx="13">
                        <c:v>63</c:v>
                      </c:pt>
                      <c:pt idx="14">
                        <c:v>64</c:v>
                      </c:pt>
                      <c:pt idx="15">
                        <c:v>65</c:v>
                      </c:pt>
                      <c:pt idx="16">
                        <c:v>66</c:v>
                      </c:pt>
                      <c:pt idx="17">
                        <c:v>67</c:v>
                      </c:pt>
                      <c:pt idx="18">
                        <c:v>68</c:v>
                      </c:pt>
                      <c:pt idx="19">
                        <c:v>69</c:v>
                      </c:pt>
                      <c:pt idx="20">
                        <c:v>70</c:v>
                      </c:pt>
                      <c:pt idx="21">
                        <c:v>71</c:v>
                      </c:pt>
                      <c:pt idx="22">
                        <c:v>72</c:v>
                      </c:pt>
                      <c:pt idx="23">
                        <c:v>73</c:v>
                      </c:pt>
                      <c:pt idx="24">
                        <c:v>74</c:v>
                      </c:pt>
                      <c:pt idx="25">
                        <c:v>75</c:v>
                      </c:pt>
                      <c:pt idx="26">
                        <c:v>76</c:v>
                      </c:pt>
                      <c:pt idx="27">
                        <c:v>77</c:v>
                      </c:pt>
                      <c:pt idx="28">
                        <c:v>78</c:v>
                      </c:pt>
                      <c:pt idx="29">
                        <c:v>79</c:v>
                      </c:pt>
                      <c:pt idx="30">
                        <c:v>80</c:v>
                      </c:pt>
                      <c:pt idx="31">
                        <c:v>81</c:v>
                      </c:pt>
                      <c:pt idx="32">
                        <c:v>82</c:v>
                      </c:pt>
                      <c:pt idx="33">
                        <c:v>83</c:v>
                      </c:pt>
                      <c:pt idx="34">
                        <c:v>84</c:v>
                      </c:pt>
                      <c:pt idx="35">
                        <c:v>85</c:v>
                      </c:pt>
                      <c:pt idx="36">
                        <c:v>86</c:v>
                      </c:pt>
                      <c:pt idx="37">
                        <c:v>87</c:v>
                      </c:pt>
                      <c:pt idx="38">
                        <c:v>88</c:v>
                      </c:pt>
                      <c:pt idx="39">
                        <c:v>89</c:v>
                      </c:pt>
                      <c:pt idx="40">
                        <c:v>90</c:v>
                      </c:pt>
                      <c:pt idx="41">
                        <c:v>91</c:v>
                      </c:pt>
                      <c:pt idx="42">
                        <c:v>92</c:v>
                      </c:pt>
                      <c:pt idx="43">
                        <c:v>93</c:v>
                      </c:pt>
                      <c:pt idx="44">
                        <c:v>94</c:v>
                      </c:pt>
                      <c:pt idx="45">
                        <c:v>95</c:v>
                      </c:pt>
                      <c:pt idx="46">
                        <c:v>96</c:v>
                      </c:pt>
                      <c:pt idx="47">
                        <c:v>97</c:v>
                      </c:pt>
                      <c:pt idx="48">
                        <c:v>98</c:v>
                      </c:pt>
                      <c:pt idx="49">
                        <c:v>99</c:v>
                      </c:pt>
                      <c:pt idx="50">
                        <c:v>100</c:v>
                      </c:pt>
                      <c:pt idx="51">
                        <c:v>101</c:v>
                      </c:pt>
                      <c:pt idx="52">
                        <c:v>102</c:v>
                      </c:pt>
                      <c:pt idx="53">
                        <c:v>103</c:v>
                      </c:pt>
                      <c:pt idx="54">
                        <c:v>104</c:v>
                      </c:pt>
                      <c:pt idx="55">
                        <c:v>105</c:v>
                      </c:pt>
                      <c:pt idx="56">
                        <c:v>106</c:v>
                      </c:pt>
                      <c:pt idx="57">
                        <c:v>107</c:v>
                      </c:pt>
                      <c:pt idx="58">
                        <c:v>108</c:v>
                      </c:pt>
                      <c:pt idx="59">
                        <c:v>109</c:v>
                      </c:pt>
                      <c:pt idx="60">
                        <c:v>110</c:v>
                      </c:pt>
                      <c:pt idx="61">
                        <c:v>111</c:v>
                      </c:pt>
                      <c:pt idx="62">
                        <c:v>112</c:v>
                      </c:pt>
                      <c:pt idx="63">
                        <c:v>113</c:v>
                      </c:pt>
                      <c:pt idx="64">
                        <c:v>114</c:v>
                      </c:pt>
                      <c:pt idx="65">
                        <c:v>115</c:v>
                      </c:pt>
                      <c:pt idx="66">
                        <c:v>116</c:v>
                      </c:pt>
                      <c:pt idx="67">
                        <c:v>117</c:v>
                      </c:pt>
                      <c:pt idx="68">
                        <c:v>118</c:v>
                      </c:pt>
                      <c:pt idx="69">
                        <c:v>119</c:v>
                      </c:pt>
                      <c:pt idx="70">
                        <c:v>120</c:v>
                      </c:pt>
                      <c:pt idx="71">
                        <c:v>121</c:v>
                      </c:pt>
                      <c:pt idx="72">
                        <c:v>122</c:v>
                      </c:pt>
                      <c:pt idx="73">
                        <c:v>123</c:v>
                      </c:pt>
                      <c:pt idx="74">
                        <c:v>124</c:v>
                      </c:pt>
                      <c:pt idx="75">
                        <c:v>125</c:v>
                      </c:pt>
                      <c:pt idx="76">
                        <c:v>126</c:v>
                      </c:pt>
                      <c:pt idx="77">
                        <c:v>127</c:v>
                      </c:pt>
                      <c:pt idx="78">
                        <c:v>128</c:v>
                      </c:pt>
                      <c:pt idx="79">
                        <c:v>129</c:v>
                      </c:pt>
                      <c:pt idx="80">
                        <c:v>130</c:v>
                      </c:pt>
                      <c:pt idx="81">
                        <c:v>131</c:v>
                      </c:pt>
                      <c:pt idx="82">
                        <c:v>132</c:v>
                      </c:pt>
                      <c:pt idx="83">
                        <c:v>133</c:v>
                      </c:pt>
                      <c:pt idx="84">
                        <c:v>134</c:v>
                      </c:pt>
                      <c:pt idx="85">
                        <c:v>135</c:v>
                      </c:pt>
                      <c:pt idx="86">
                        <c:v>136</c:v>
                      </c:pt>
                      <c:pt idx="87">
                        <c:v>137</c:v>
                      </c:pt>
                      <c:pt idx="88">
                        <c:v>138</c:v>
                      </c:pt>
                      <c:pt idx="89">
                        <c:v>139</c:v>
                      </c:pt>
                      <c:pt idx="90">
                        <c:v>140</c:v>
                      </c:pt>
                      <c:pt idx="91">
                        <c:v>141</c:v>
                      </c:pt>
                      <c:pt idx="92">
                        <c:v>142</c:v>
                      </c:pt>
                      <c:pt idx="93">
                        <c:v>143</c:v>
                      </c:pt>
                      <c:pt idx="94">
                        <c:v>144</c:v>
                      </c:pt>
                      <c:pt idx="95">
                        <c:v>145</c:v>
                      </c:pt>
                      <c:pt idx="96">
                        <c:v>146</c:v>
                      </c:pt>
                      <c:pt idx="97">
                        <c:v>147</c:v>
                      </c:pt>
                      <c:pt idx="98">
                        <c:v>148</c:v>
                      </c:pt>
                      <c:pt idx="99">
                        <c:v>149</c:v>
                      </c:pt>
                      <c:pt idx="100">
                        <c:v>150</c:v>
                      </c:pt>
                      <c:pt idx="101">
                        <c:v>151</c:v>
                      </c:pt>
                      <c:pt idx="102">
                        <c:v>152</c:v>
                      </c:pt>
                      <c:pt idx="103">
                        <c:v>153</c:v>
                      </c:pt>
                      <c:pt idx="104">
                        <c:v>154</c:v>
                      </c:pt>
                      <c:pt idx="105">
                        <c:v>155</c:v>
                      </c:pt>
                      <c:pt idx="106">
                        <c:v>156</c:v>
                      </c:pt>
                      <c:pt idx="107">
                        <c:v>157</c:v>
                      </c:pt>
                      <c:pt idx="108">
                        <c:v>158</c:v>
                      </c:pt>
                      <c:pt idx="109">
                        <c:v>159</c:v>
                      </c:pt>
                      <c:pt idx="110">
                        <c:v>160</c:v>
                      </c:pt>
                      <c:pt idx="111">
                        <c:v>161</c:v>
                      </c:pt>
                      <c:pt idx="112">
                        <c:v>162</c:v>
                      </c:pt>
                      <c:pt idx="113">
                        <c:v>163</c:v>
                      </c:pt>
                      <c:pt idx="114">
                        <c:v>164</c:v>
                      </c:pt>
                      <c:pt idx="115">
                        <c:v>165</c:v>
                      </c:pt>
                      <c:pt idx="116">
                        <c:v>166</c:v>
                      </c:pt>
                      <c:pt idx="117">
                        <c:v>167</c:v>
                      </c:pt>
                      <c:pt idx="118">
                        <c:v>168</c:v>
                      </c:pt>
                      <c:pt idx="119">
                        <c:v>169</c:v>
                      </c:pt>
                      <c:pt idx="120">
                        <c:v>170</c:v>
                      </c:pt>
                      <c:pt idx="121">
                        <c:v>171</c:v>
                      </c:pt>
                      <c:pt idx="122">
                        <c:v>172</c:v>
                      </c:pt>
                      <c:pt idx="123">
                        <c:v>173</c:v>
                      </c:pt>
                      <c:pt idx="124">
                        <c:v>174</c:v>
                      </c:pt>
                      <c:pt idx="125">
                        <c:v>175</c:v>
                      </c:pt>
                      <c:pt idx="126">
                        <c:v>176</c:v>
                      </c:pt>
                      <c:pt idx="127">
                        <c:v>177</c:v>
                      </c:pt>
                      <c:pt idx="128">
                        <c:v>178</c:v>
                      </c:pt>
                      <c:pt idx="129">
                        <c:v>179</c:v>
                      </c:pt>
                      <c:pt idx="130">
                        <c:v>180</c:v>
                      </c:pt>
                      <c:pt idx="131">
                        <c:v>181</c:v>
                      </c:pt>
                      <c:pt idx="132">
                        <c:v>182</c:v>
                      </c:pt>
                      <c:pt idx="133">
                        <c:v>183</c:v>
                      </c:pt>
                      <c:pt idx="134">
                        <c:v>184</c:v>
                      </c:pt>
                      <c:pt idx="135">
                        <c:v>185</c:v>
                      </c:pt>
                      <c:pt idx="136">
                        <c:v>186</c:v>
                      </c:pt>
                      <c:pt idx="137">
                        <c:v>187</c:v>
                      </c:pt>
                      <c:pt idx="138">
                        <c:v>188</c:v>
                      </c:pt>
                      <c:pt idx="139">
                        <c:v>189</c:v>
                      </c:pt>
                      <c:pt idx="140">
                        <c:v>190</c:v>
                      </c:pt>
                      <c:pt idx="141">
                        <c:v>191</c:v>
                      </c:pt>
                      <c:pt idx="142">
                        <c:v>192</c:v>
                      </c:pt>
                      <c:pt idx="143">
                        <c:v>193</c:v>
                      </c:pt>
                      <c:pt idx="144">
                        <c:v>194</c:v>
                      </c:pt>
                      <c:pt idx="145">
                        <c:v>195</c:v>
                      </c:pt>
                      <c:pt idx="146">
                        <c:v>196</c:v>
                      </c:pt>
                      <c:pt idx="147">
                        <c:v>197</c:v>
                      </c:pt>
                      <c:pt idx="148">
                        <c:v>198</c:v>
                      </c:pt>
                      <c:pt idx="149">
                        <c:v>199</c:v>
                      </c:pt>
                      <c:pt idx="150">
                        <c:v>200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'Technology Growth Shock Up'!$Q$51:$Q$201</c15:sqref>
                        </c15:formulaRef>
                      </c:ext>
                    </c:extLst>
                    <c:numCache>
                      <c:formatCode>General</c:formatCode>
                      <c:ptCount val="151"/>
                      <c:pt idx="0">
                        <c:v>5.3220000000000001</c:v>
                      </c:pt>
                      <c:pt idx="1">
                        <c:v>5.3220000000000001</c:v>
                      </c:pt>
                      <c:pt idx="2">
                        <c:v>5.3220000000000001</c:v>
                      </c:pt>
                      <c:pt idx="3">
                        <c:v>5.3220000000000001</c:v>
                      </c:pt>
                      <c:pt idx="4">
                        <c:v>5.3220000000000001</c:v>
                      </c:pt>
                      <c:pt idx="5">
                        <c:v>5.3220000000000001</c:v>
                      </c:pt>
                      <c:pt idx="6">
                        <c:v>5.3220000000000001</c:v>
                      </c:pt>
                      <c:pt idx="7">
                        <c:v>5.3220000000000001</c:v>
                      </c:pt>
                      <c:pt idx="8">
                        <c:v>5.3220000000000001</c:v>
                      </c:pt>
                      <c:pt idx="9">
                        <c:v>5.3220000000000001</c:v>
                      </c:pt>
                      <c:pt idx="10">
                        <c:v>5.3220000000000001</c:v>
                      </c:pt>
                      <c:pt idx="11">
                        <c:v>5.3220000000000001</c:v>
                      </c:pt>
                      <c:pt idx="12">
                        <c:v>5.3220000000000001</c:v>
                      </c:pt>
                      <c:pt idx="13">
                        <c:v>5.3220000000000001</c:v>
                      </c:pt>
                      <c:pt idx="14">
                        <c:v>5.3220000000000001</c:v>
                      </c:pt>
                      <c:pt idx="15">
                        <c:v>5.3220000000000001</c:v>
                      </c:pt>
                      <c:pt idx="16">
                        <c:v>5.3220000000000001</c:v>
                      </c:pt>
                      <c:pt idx="17">
                        <c:v>5.3220000000000001</c:v>
                      </c:pt>
                      <c:pt idx="18">
                        <c:v>5.3220000000000001</c:v>
                      </c:pt>
                      <c:pt idx="19">
                        <c:v>5.3220000000000001</c:v>
                      </c:pt>
                      <c:pt idx="20">
                        <c:v>5.3220000000000001</c:v>
                      </c:pt>
                      <c:pt idx="21">
                        <c:v>5.3220000000000001</c:v>
                      </c:pt>
                      <c:pt idx="22">
                        <c:v>5.3220000000000001</c:v>
                      </c:pt>
                      <c:pt idx="23">
                        <c:v>5.3220000000000001</c:v>
                      </c:pt>
                      <c:pt idx="24">
                        <c:v>5.3220000000000001</c:v>
                      </c:pt>
                      <c:pt idx="25">
                        <c:v>5.3220000000000001</c:v>
                      </c:pt>
                      <c:pt idx="26">
                        <c:v>5.3220000000000001</c:v>
                      </c:pt>
                      <c:pt idx="27">
                        <c:v>5.3220000000000001</c:v>
                      </c:pt>
                      <c:pt idx="28">
                        <c:v>5.3220000000000001</c:v>
                      </c:pt>
                      <c:pt idx="29">
                        <c:v>5.3220000000000001</c:v>
                      </c:pt>
                      <c:pt idx="30">
                        <c:v>5.3220000000000001</c:v>
                      </c:pt>
                      <c:pt idx="31">
                        <c:v>5.3220000000000001</c:v>
                      </c:pt>
                      <c:pt idx="32">
                        <c:v>5.3220000000000001</c:v>
                      </c:pt>
                      <c:pt idx="33">
                        <c:v>5.3220000000000001</c:v>
                      </c:pt>
                      <c:pt idx="34">
                        <c:v>5.3220000000000001</c:v>
                      </c:pt>
                      <c:pt idx="35">
                        <c:v>5.3220000000000001</c:v>
                      </c:pt>
                      <c:pt idx="36">
                        <c:v>5.3220000000000001</c:v>
                      </c:pt>
                      <c:pt idx="37">
                        <c:v>5.3220000000000001</c:v>
                      </c:pt>
                      <c:pt idx="38">
                        <c:v>5.3220000000000001</c:v>
                      </c:pt>
                      <c:pt idx="39">
                        <c:v>5.3220000000000001</c:v>
                      </c:pt>
                      <c:pt idx="40">
                        <c:v>5.3220000000000001</c:v>
                      </c:pt>
                      <c:pt idx="41">
                        <c:v>5.3220000000000001</c:v>
                      </c:pt>
                      <c:pt idx="42">
                        <c:v>5.3220000000000001</c:v>
                      </c:pt>
                      <c:pt idx="43">
                        <c:v>5.3220000000000001</c:v>
                      </c:pt>
                      <c:pt idx="44">
                        <c:v>5.3220000000000001</c:v>
                      </c:pt>
                      <c:pt idx="45">
                        <c:v>5.3220000000000001</c:v>
                      </c:pt>
                      <c:pt idx="46">
                        <c:v>5.3220000000000001</c:v>
                      </c:pt>
                      <c:pt idx="47">
                        <c:v>5.3220000000000001</c:v>
                      </c:pt>
                      <c:pt idx="48">
                        <c:v>5.3220000000000001</c:v>
                      </c:pt>
                      <c:pt idx="49">
                        <c:v>5.3220000000000001</c:v>
                      </c:pt>
                      <c:pt idx="50">
                        <c:v>5.3220000000000001</c:v>
                      </c:pt>
                      <c:pt idx="51">
                        <c:v>5.3220000000000001</c:v>
                      </c:pt>
                      <c:pt idx="52">
                        <c:v>5.3220000000000001</c:v>
                      </c:pt>
                      <c:pt idx="53">
                        <c:v>5.3220000000000001</c:v>
                      </c:pt>
                      <c:pt idx="54">
                        <c:v>5.3220000000000001</c:v>
                      </c:pt>
                      <c:pt idx="55">
                        <c:v>5.3220000000000001</c:v>
                      </c:pt>
                      <c:pt idx="56">
                        <c:v>5.3220000000000001</c:v>
                      </c:pt>
                      <c:pt idx="57">
                        <c:v>5.3220000000000001</c:v>
                      </c:pt>
                      <c:pt idx="58">
                        <c:v>5.3220000000000001</c:v>
                      </c:pt>
                      <c:pt idx="59">
                        <c:v>5.3220000000000001</c:v>
                      </c:pt>
                      <c:pt idx="60">
                        <c:v>5.3220000000000001</c:v>
                      </c:pt>
                      <c:pt idx="61">
                        <c:v>5.3220000000000001</c:v>
                      </c:pt>
                      <c:pt idx="62">
                        <c:v>5.3220000000000001</c:v>
                      </c:pt>
                      <c:pt idx="63">
                        <c:v>5.3220000000000001</c:v>
                      </c:pt>
                      <c:pt idx="64">
                        <c:v>5.3220000000000001</c:v>
                      </c:pt>
                      <c:pt idx="65">
                        <c:v>5.3220000000000001</c:v>
                      </c:pt>
                      <c:pt idx="66">
                        <c:v>5.3220000000000001</c:v>
                      </c:pt>
                      <c:pt idx="67">
                        <c:v>5.3220000000000001</c:v>
                      </c:pt>
                      <c:pt idx="68">
                        <c:v>5.3220000000000001</c:v>
                      </c:pt>
                      <c:pt idx="69">
                        <c:v>5.3220000000000001</c:v>
                      </c:pt>
                      <c:pt idx="70">
                        <c:v>5.3220000000000001</c:v>
                      </c:pt>
                      <c:pt idx="71">
                        <c:v>5.3220000000000001</c:v>
                      </c:pt>
                      <c:pt idx="72">
                        <c:v>5.3220000000000001</c:v>
                      </c:pt>
                      <c:pt idx="73">
                        <c:v>5.3220000000000001</c:v>
                      </c:pt>
                      <c:pt idx="74">
                        <c:v>5.3220000000000001</c:v>
                      </c:pt>
                      <c:pt idx="75">
                        <c:v>5.3220000000000001</c:v>
                      </c:pt>
                      <c:pt idx="76">
                        <c:v>5.3220000000000001</c:v>
                      </c:pt>
                      <c:pt idx="77">
                        <c:v>5.3220000000000001</c:v>
                      </c:pt>
                      <c:pt idx="78">
                        <c:v>5.3220000000000001</c:v>
                      </c:pt>
                      <c:pt idx="79">
                        <c:v>5.3220000000000001</c:v>
                      </c:pt>
                      <c:pt idx="80">
                        <c:v>5.3220000000000001</c:v>
                      </c:pt>
                      <c:pt idx="81">
                        <c:v>5.3220000000000001</c:v>
                      </c:pt>
                      <c:pt idx="82">
                        <c:v>5.3220000000000001</c:v>
                      </c:pt>
                      <c:pt idx="83">
                        <c:v>5.3220000000000001</c:v>
                      </c:pt>
                      <c:pt idx="84">
                        <c:v>5.3220000000000001</c:v>
                      </c:pt>
                      <c:pt idx="85">
                        <c:v>5.3220000000000001</c:v>
                      </c:pt>
                      <c:pt idx="86">
                        <c:v>5.3220000000000001</c:v>
                      </c:pt>
                      <c:pt idx="87">
                        <c:v>5.3220000000000001</c:v>
                      </c:pt>
                      <c:pt idx="88">
                        <c:v>5.3220000000000001</c:v>
                      </c:pt>
                      <c:pt idx="89">
                        <c:v>5.3220000000000001</c:v>
                      </c:pt>
                      <c:pt idx="90">
                        <c:v>5.3220000000000001</c:v>
                      </c:pt>
                      <c:pt idx="91">
                        <c:v>5.3220000000000001</c:v>
                      </c:pt>
                      <c:pt idx="92">
                        <c:v>5.3220000000000001</c:v>
                      </c:pt>
                      <c:pt idx="93">
                        <c:v>5.3220000000000001</c:v>
                      </c:pt>
                      <c:pt idx="94">
                        <c:v>5.3220000000000001</c:v>
                      </c:pt>
                      <c:pt idx="95">
                        <c:v>5.3220000000000001</c:v>
                      </c:pt>
                      <c:pt idx="96">
                        <c:v>5.3220000000000001</c:v>
                      </c:pt>
                      <c:pt idx="97">
                        <c:v>5.3220000000000001</c:v>
                      </c:pt>
                      <c:pt idx="98">
                        <c:v>5.3220000000000001</c:v>
                      </c:pt>
                      <c:pt idx="99">
                        <c:v>5.3220000000000001</c:v>
                      </c:pt>
                      <c:pt idx="100">
                        <c:v>5.3220000000000001</c:v>
                      </c:pt>
                      <c:pt idx="101">
                        <c:v>5.3220000000000001</c:v>
                      </c:pt>
                      <c:pt idx="102">
                        <c:v>5.3220000000000001</c:v>
                      </c:pt>
                      <c:pt idx="103">
                        <c:v>5.3220000000000001</c:v>
                      </c:pt>
                      <c:pt idx="104">
                        <c:v>5.3220000000000001</c:v>
                      </c:pt>
                      <c:pt idx="105">
                        <c:v>5.3220000000000001</c:v>
                      </c:pt>
                      <c:pt idx="106">
                        <c:v>5.3220000000000001</c:v>
                      </c:pt>
                      <c:pt idx="107">
                        <c:v>5.3220000000000001</c:v>
                      </c:pt>
                      <c:pt idx="108">
                        <c:v>5.3220000000000001</c:v>
                      </c:pt>
                      <c:pt idx="109">
                        <c:v>5.3220000000000001</c:v>
                      </c:pt>
                      <c:pt idx="110">
                        <c:v>5.3220000000000001</c:v>
                      </c:pt>
                      <c:pt idx="111">
                        <c:v>5.3220000000000001</c:v>
                      </c:pt>
                      <c:pt idx="112">
                        <c:v>5.3220000000000001</c:v>
                      </c:pt>
                      <c:pt idx="113">
                        <c:v>5.3220000000000001</c:v>
                      </c:pt>
                      <c:pt idx="114">
                        <c:v>5.3220000000000001</c:v>
                      </c:pt>
                      <c:pt idx="115">
                        <c:v>5.3220000000000001</c:v>
                      </c:pt>
                      <c:pt idx="116">
                        <c:v>5.3220000000000001</c:v>
                      </c:pt>
                      <c:pt idx="117">
                        <c:v>5.3220000000000001</c:v>
                      </c:pt>
                      <c:pt idx="118">
                        <c:v>5.3220000000000001</c:v>
                      </c:pt>
                      <c:pt idx="119">
                        <c:v>5.3220000000000001</c:v>
                      </c:pt>
                      <c:pt idx="120">
                        <c:v>5.3220000000000001</c:v>
                      </c:pt>
                      <c:pt idx="121">
                        <c:v>5.3220000000000001</c:v>
                      </c:pt>
                      <c:pt idx="122">
                        <c:v>5.3220000000000001</c:v>
                      </c:pt>
                      <c:pt idx="123">
                        <c:v>5.3220000000000001</c:v>
                      </c:pt>
                      <c:pt idx="124">
                        <c:v>5.3220000000000001</c:v>
                      </c:pt>
                      <c:pt idx="125">
                        <c:v>5.3220000000000001</c:v>
                      </c:pt>
                      <c:pt idx="126">
                        <c:v>5.3220000000000001</c:v>
                      </c:pt>
                      <c:pt idx="127">
                        <c:v>5.3220000000000001</c:v>
                      </c:pt>
                      <c:pt idx="128">
                        <c:v>5.3220000000000001</c:v>
                      </c:pt>
                      <c:pt idx="129">
                        <c:v>5.3220000000000001</c:v>
                      </c:pt>
                      <c:pt idx="130">
                        <c:v>5.3220000000000001</c:v>
                      </c:pt>
                      <c:pt idx="131">
                        <c:v>5.3220000000000001</c:v>
                      </c:pt>
                      <c:pt idx="132">
                        <c:v>5.3220000000000001</c:v>
                      </c:pt>
                      <c:pt idx="133">
                        <c:v>5.3220000000000001</c:v>
                      </c:pt>
                      <c:pt idx="134">
                        <c:v>5.3220000000000001</c:v>
                      </c:pt>
                      <c:pt idx="135">
                        <c:v>5.3220000000000001</c:v>
                      </c:pt>
                      <c:pt idx="136">
                        <c:v>5.3220000000000001</c:v>
                      </c:pt>
                      <c:pt idx="137">
                        <c:v>5.3220000000000001</c:v>
                      </c:pt>
                      <c:pt idx="138">
                        <c:v>5.3220000000000001</c:v>
                      </c:pt>
                      <c:pt idx="139">
                        <c:v>5.3220000000000001</c:v>
                      </c:pt>
                      <c:pt idx="140">
                        <c:v>5.3220000000000001</c:v>
                      </c:pt>
                      <c:pt idx="141">
                        <c:v>5.3220000000000001</c:v>
                      </c:pt>
                      <c:pt idx="142">
                        <c:v>5.3220000000000001</c:v>
                      </c:pt>
                      <c:pt idx="143">
                        <c:v>5.3220000000000001</c:v>
                      </c:pt>
                      <c:pt idx="144">
                        <c:v>5.3220000000000001</c:v>
                      </c:pt>
                      <c:pt idx="145">
                        <c:v>5.3220000000000001</c:v>
                      </c:pt>
                      <c:pt idx="146">
                        <c:v>5.3220000000000001</c:v>
                      </c:pt>
                      <c:pt idx="147">
                        <c:v>5.3220000000000001</c:v>
                      </c:pt>
                      <c:pt idx="148">
                        <c:v>5.3220000000000001</c:v>
                      </c:pt>
                      <c:pt idx="149">
                        <c:v>5.3220000000000001</c:v>
                      </c:pt>
                      <c:pt idx="150">
                        <c:v>5.3220000000000001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343-4300-812A-4F5EFA3E4F0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Steady State at 0.175</c:v>
                </c:tx>
                <c:spPr>
                  <a:ln w="28575" cap="rnd">
                    <a:solidFill>
                      <a:schemeClr val="accent5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"/>
                    <c:layout>
                      <c:manualLayout>
                        <c:x val="1.4620840730576799E-3"/>
                        <c:y val="-3.0248307642913728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400" b="0" i="0" u="none" strike="noStrike" kern="1200" baseline="0">
                              <a:solidFill>
                                <a:schemeClr val="accent5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r>
                            <a:rPr lang="en-US" sz="1400" baseline="0">
                              <a:solidFill>
                                <a:schemeClr val="accent5"/>
                              </a:solidFill>
                            </a:rPr>
                            <a:t>3.0636</a:t>
                          </a:r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400" b="0" i="0" u="none" strike="noStrike" kern="120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5="http://schemas.microsoft.com/office/drawing/2012/chart" uri="{CE6537A1-D6FC-4f65-9D91-7224C49458BB}"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3-F343-4300-812A-4F5EFA3E4F0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'Technology Growth Shock Up'!$A$52:$A$202</c15:sqref>
                        </c15:formulaRef>
                      </c:ext>
                    </c:extLst>
                    <c:numCache>
                      <c:formatCode>General</c:formatCode>
                      <c:ptCount val="151"/>
                      <c:pt idx="0">
                        <c:v>50</c:v>
                      </c:pt>
                      <c:pt idx="1">
                        <c:v>51</c:v>
                      </c:pt>
                      <c:pt idx="2">
                        <c:v>52</c:v>
                      </c:pt>
                      <c:pt idx="3">
                        <c:v>53</c:v>
                      </c:pt>
                      <c:pt idx="4">
                        <c:v>54</c:v>
                      </c:pt>
                      <c:pt idx="5">
                        <c:v>55</c:v>
                      </c:pt>
                      <c:pt idx="6">
                        <c:v>56</c:v>
                      </c:pt>
                      <c:pt idx="7">
                        <c:v>57</c:v>
                      </c:pt>
                      <c:pt idx="8">
                        <c:v>58</c:v>
                      </c:pt>
                      <c:pt idx="9">
                        <c:v>59</c:v>
                      </c:pt>
                      <c:pt idx="10">
                        <c:v>60</c:v>
                      </c:pt>
                      <c:pt idx="11">
                        <c:v>61</c:v>
                      </c:pt>
                      <c:pt idx="12">
                        <c:v>62</c:v>
                      </c:pt>
                      <c:pt idx="13">
                        <c:v>63</c:v>
                      </c:pt>
                      <c:pt idx="14">
                        <c:v>64</c:v>
                      </c:pt>
                      <c:pt idx="15">
                        <c:v>65</c:v>
                      </c:pt>
                      <c:pt idx="16">
                        <c:v>66</c:v>
                      </c:pt>
                      <c:pt idx="17">
                        <c:v>67</c:v>
                      </c:pt>
                      <c:pt idx="18">
                        <c:v>68</c:v>
                      </c:pt>
                      <c:pt idx="19">
                        <c:v>69</c:v>
                      </c:pt>
                      <c:pt idx="20">
                        <c:v>70</c:v>
                      </c:pt>
                      <c:pt idx="21">
                        <c:v>71</c:v>
                      </c:pt>
                      <c:pt idx="22">
                        <c:v>72</c:v>
                      </c:pt>
                      <c:pt idx="23">
                        <c:v>73</c:v>
                      </c:pt>
                      <c:pt idx="24">
                        <c:v>74</c:v>
                      </c:pt>
                      <c:pt idx="25">
                        <c:v>75</c:v>
                      </c:pt>
                      <c:pt idx="26">
                        <c:v>76</c:v>
                      </c:pt>
                      <c:pt idx="27">
                        <c:v>77</c:v>
                      </c:pt>
                      <c:pt idx="28">
                        <c:v>78</c:v>
                      </c:pt>
                      <c:pt idx="29">
                        <c:v>79</c:v>
                      </c:pt>
                      <c:pt idx="30">
                        <c:v>80</c:v>
                      </c:pt>
                      <c:pt idx="31">
                        <c:v>81</c:v>
                      </c:pt>
                      <c:pt idx="32">
                        <c:v>82</c:v>
                      </c:pt>
                      <c:pt idx="33">
                        <c:v>83</c:v>
                      </c:pt>
                      <c:pt idx="34">
                        <c:v>84</c:v>
                      </c:pt>
                      <c:pt idx="35">
                        <c:v>85</c:v>
                      </c:pt>
                      <c:pt idx="36">
                        <c:v>86</c:v>
                      </c:pt>
                      <c:pt idx="37">
                        <c:v>87</c:v>
                      </c:pt>
                      <c:pt idx="38">
                        <c:v>88</c:v>
                      </c:pt>
                      <c:pt idx="39">
                        <c:v>89</c:v>
                      </c:pt>
                      <c:pt idx="40">
                        <c:v>90</c:v>
                      </c:pt>
                      <c:pt idx="41">
                        <c:v>91</c:v>
                      </c:pt>
                      <c:pt idx="42">
                        <c:v>92</c:v>
                      </c:pt>
                      <c:pt idx="43">
                        <c:v>93</c:v>
                      </c:pt>
                      <c:pt idx="44">
                        <c:v>94</c:v>
                      </c:pt>
                      <c:pt idx="45">
                        <c:v>95</c:v>
                      </c:pt>
                      <c:pt idx="46">
                        <c:v>96</c:v>
                      </c:pt>
                      <c:pt idx="47">
                        <c:v>97</c:v>
                      </c:pt>
                      <c:pt idx="48">
                        <c:v>98</c:v>
                      </c:pt>
                      <c:pt idx="49">
                        <c:v>99</c:v>
                      </c:pt>
                      <c:pt idx="50">
                        <c:v>100</c:v>
                      </c:pt>
                      <c:pt idx="51">
                        <c:v>101</c:v>
                      </c:pt>
                      <c:pt idx="52">
                        <c:v>102</c:v>
                      </c:pt>
                      <c:pt idx="53">
                        <c:v>103</c:v>
                      </c:pt>
                      <c:pt idx="54">
                        <c:v>104</c:v>
                      </c:pt>
                      <c:pt idx="55">
                        <c:v>105</c:v>
                      </c:pt>
                      <c:pt idx="56">
                        <c:v>106</c:v>
                      </c:pt>
                      <c:pt idx="57">
                        <c:v>107</c:v>
                      </c:pt>
                      <c:pt idx="58">
                        <c:v>108</c:v>
                      </c:pt>
                      <c:pt idx="59">
                        <c:v>109</c:v>
                      </c:pt>
                      <c:pt idx="60">
                        <c:v>110</c:v>
                      </c:pt>
                      <c:pt idx="61">
                        <c:v>111</c:v>
                      </c:pt>
                      <c:pt idx="62">
                        <c:v>112</c:v>
                      </c:pt>
                      <c:pt idx="63">
                        <c:v>113</c:v>
                      </c:pt>
                      <c:pt idx="64">
                        <c:v>114</c:v>
                      </c:pt>
                      <c:pt idx="65">
                        <c:v>115</c:v>
                      </c:pt>
                      <c:pt idx="66">
                        <c:v>116</c:v>
                      </c:pt>
                      <c:pt idx="67">
                        <c:v>117</c:v>
                      </c:pt>
                      <c:pt idx="68">
                        <c:v>118</c:v>
                      </c:pt>
                      <c:pt idx="69">
                        <c:v>119</c:v>
                      </c:pt>
                      <c:pt idx="70">
                        <c:v>120</c:v>
                      </c:pt>
                      <c:pt idx="71">
                        <c:v>121</c:v>
                      </c:pt>
                      <c:pt idx="72">
                        <c:v>122</c:v>
                      </c:pt>
                      <c:pt idx="73">
                        <c:v>123</c:v>
                      </c:pt>
                      <c:pt idx="74">
                        <c:v>124</c:v>
                      </c:pt>
                      <c:pt idx="75">
                        <c:v>125</c:v>
                      </c:pt>
                      <c:pt idx="76">
                        <c:v>126</c:v>
                      </c:pt>
                      <c:pt idx="77">
                        <c:v>127</c:v>
                      </c:pt>
                      <c:pt idx="78">
                        <c:v>128</c:v>
                      </c:pt>
                      <c:pt idx="79">
                        <c:v>129</c:v>
                      </c:pt>
                      <c:pt idx="80">
                        <c:v>130</c:v>
                      </c:pt>
                      <c:pt idx="81">
                        <c:v>131</c:v>
                      </c:pt>
                      <c:pt idx="82">
                        <c:v>132</c:v>
                      </c:pt>
                      <c:pt idx="83">
                        <c:v>133</c:v>
                      </c:pt>
                      <c:pt idx="84">
                        <c:v>134</c:v>
                      </c:pt>
                      <c:pt idx="85">
                        <c:v>135</c:v>
                      </c:pt>
                      <c:pt idx="86">
                        <c:v>136</c:v>
                      </c:pt>
                      <c:pt idx="87">
                        <c:v>137</c:v>
                      </c:pt>
                      <c:pt idx="88">
                        <c:v>138</c:v>
                      </c:pt>
                      <c:pt idx="89">
                        <c:v>139</c:v>
                      </c:pt>
                      <c:pt idx="90">
                        <c:v>140</c:v>
                      </c:pt>
                      <c:pt idx="91">
                        <c:v>141</c:v>
                      </c:pt>
                      <c:pt idx="92">
                        <c:v>142</c:v>
                      </c:pt>
                      <c:pt idx="93">
                        <c:v>143</c:v>
                      </c:pt>
                      <c:pt idx="94">
                        <c:v>144</c:v>
                      </c:pt>
                      <c:pt idx="95">
                        <c:v>145</c:v>
                      </c:pt>
                      <c:pt idx="96">
                        <c:v>146</c:v>
                      </c:pt>
                      <c:pt idx="97">
                        <c:v>147</c:v>
                      </c:pt>
                      <c:pt idx="98">
                        <c:v>148</c:v>
                      </c:pt>
                      <c:pt idx="99">
                        <c:v>149</c:v>
                      </c:pt>
                      <c:pt idx="100">
                        <c:v>150</c:v>
                      </c:pt>
                      <c:pt idx="101">
                        <c:v>151</c:v>
                      </c:pt>
                      <c:pt idx="102">
                        <c:v>152</c:v>
                      </c:pt>
                      <c:pt idx="103">
                        <c:v>153</c:v>
                      </c:pt>
                      <c:pt idx="104">
                        <c:v>154</c:v>
                      </c:pt>
                      <c:pt idx="105">
                        <c:v>155</c:v>
                      </c:pt>
                      <c:pt idx="106">
                        <c:v>156</c:v>
                      </c:pt>
                      <c:pt idx="107">
                        <c:v>157</c:v>
                      </c:pt>
                      <c:pt idx="108">
                        <c:v>158</c:v>
                      </c:pt>
                      <c:pt idx="109">
                        <c:v>159</c:v>
                      </c:pt>
                      <c:pt idx="110">
                        <c:v>160</c:v>
                      </c:pt>
                      <c:pt idx="111">
                        <c:v>161</c:v>
                      </c:pt>
                      <c:pt idx="112">
                        <c:v>162</c:v>
                      </c:pt>
                      <c:pt idx="113">
                        <c:v>163</c:v>
                      </c:pt>
                      <c:pt idx="114">
                        <c:v>164</c:v>
                      </c:pt>
                      <c:pt idx="115">
                        <c:v>165</c:v>
                      </c:pt>
                      <c:pt idx="116">
                        <c:v>166</c:v>
                      </c:pt>
                      <c:pt idx="117">
                        <c:v>167</c:v>
                      </c:pt>
                      <c:pt idx="118">
                        <c:v>168</c:v>
                      </c:pt>
                      <c:pt idx="119">
                        <c:v>169</c:v>
                      </c:pt>
                      <c:pt idx="120">
                        <c:v>170</c:v>
                      </c:pt>
                      <c:pt idx="121">
                        <c:v>171</c:v>
                      </c:pt>
                      <c:pt idx="122">
                        <c:v>172</c:v>
                      </c:pt>
                      <c:pt idx="123">
                        <c:v>173</c:v>
                      </c:pt>
                      <c:pt idx="124">
                        <c:v>174</c:v>
                      </c:pt>
                      <c:pt idx="125">
                        <c:v>175</c:v>
                      </c:pt>
                      <c:pt idx="126">
                        <c:v>176</c:v>
                      </c:pt>
                      <c:pt idx="127">
                        <c:v>177</c:v>
                      </c:pt>
                      <c:pt idx="128">
                        <c:v>178</c:v>
                      </c:pt>
                      <c:pt idx="129">
                        <c:v>179</c:v>
                      </c:pt>
                      <c:pt idx="130">
                        <c:v>180</c:v>
                      </c:pt>
                      <c:pt idx="131">
                        <c:v>181</c:v>
                      </c:pt>
                      <c:pt idx="132">
                        <c:v>182</c:v>
                      </c:pt>
                      <c:pt idx="133">
                        <c:v>183</c:v>
                      </c:pt>
                      <c:pt idx="134">
                        <c:v>184</c:v>
                      </c:pt>
                      <c:pt idx="135">
                        <c:v>185</c:v>
                      </c:pt>
                      <c:pt idx="136">
                        <c:v>186</c:v>
                      </c:pt>
                      <c:pt idx="137">
                        <c:v>187</c:v>
                      </c:pt>
                      <c:pt idx="138">
                        <c:v>188</c:v>
                      </c:pt>
                      <c:pt idx="139">
                        <c:v>189</c:v>
                      </c:pt>
                      <c:pt idx="140">
                        <c:v>190</c:v>
                      </c:pt>
                      <c:pt idx="141">
                        <c:v>191</c:v>
                      </c:pt>
                      <c:pt idx="142">
                        <c:v>192</c:v>
                      </c:pt>
                      <c:pt idx="143">
                        <c:v>193</c:v>
                      </c:pt>
                      <c:pt idx="144">
                        <c:v>194</c:v>
                      </c:pt>
                      <c:pt idx="145">
                        <c:v>195</c:v>
                      </c:pt>
                      <c:pt idx="146">
                        <c:v>196</c:v>
                      </c:pt>
                      <c:pt idx="147">
                        <c:v>197</c:v>
                      </c:pt>
                      <c:pt idx="148">
                        <c:v>198</c:v>
                      </c:pt>
                      <c:pt idx="149">
                        <c:v>199</c:v>
                      </c:pt>
                      <c:pt idx="150">
                        <c:v>200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'Technology Growth Shock Up'!$R$51:$R$201</c15:sqref>
                        </c15:formulaRef>
                      </c:ext>
                    </c:extLst>
                    <c:numCache>
                      <c:formatCode>General</c:formatCode>
                      <c:ptCount val="151"/>
                      <c:pt idx="0">
                        <c:v>3.0635957440068622</c:v>
                      </c:pt>
                      <c:pt idx="1">
                        <c:v>3.0635957440068622</c:v>
                      </c:pt>
                      <c:pt idx="2">
                        <c:v>3.0635957440068622</c:v>
                      </c:pt>
                      <c:pt idx="3">
                        <c:v>3.0635957440068622</c:v>
                      </c:pt>
                      <c:pt idx="4">
                        <c:v>3.0635957440068622</c:v>
                      </c:pt>
                      <c:pt idx="5">
                        <c:v>3.0635957440068622</c:v>
                      </c:pt>
                      <c:pt idx="6">
                        <c:v>3.0635957440068622</c:v>
                      </c:pt>
                      <c:pt idx="7">
                        <c:v>3.0635957440068622</c:v>
                      </c:pt>
                      <c:pt idx="8">
                        <c:v>3.0635957440068622</c:v>
                      </c:pt>
                      <c:pt idx="9">
                        <c:v>3.0635957440068622</c:v>
                      </c:pt>
                      <c:pt idx="10">
                        <c:v>3.0635957440068622</c:v>
                      </c:pt>
                      <c:pt idx="11">
                        <c:v>3.0635957440068622</c:v>
                      </c:pt>
                      <c:pt idx="12">
                        <c:v>3.0635957440068622</c:v>
                      </c:pt>
                      <c:pt idx="13">
                        <c:v>3.0635957440068622</c:v>
                      </c:pt>
                      <c:pt idx="14">
                        <c:v>3.0635957440068622</c:v>
                      </c:pt>
                      <c:pt idx="15">
                        <c:v>3.0635957440068622</c:v>
                      </c:pt>
                      <c:pt idx="16">
                        <c:v>3.0635957440068622</c:v>
                      </c:pt>
                      <c:pt idx="17">
                        <c:v>3.0635957440068622</c:v>
                      </c:pt>
                      <c:pt idx="18">
                        <c:v>3.0635957440068622</c:v>
                      </c:pt>
                      <c:pt idx="19">
                        <c:v>3.0635957440068622</c:v>
                      </c:pt>
                      <c:pt idx="20">
                        <c:v>3.0635957440068622</c:v>
                      </c:pt>
                      <c:pt idx="21">
                        <c:v>3.0635957440068622</c:v>
                      </c:pt>
                      <c:pt idx="22">
                        <c:v>3.0635957440068622</c:v>
                      </c:pt>
                      <c:pt idx="23">
                        <c:v>3.0635957440068622</c:v>
                      </c:pt>
                      <c:pt idx="24">
                        <c:v>3.0635957440068622</c:v>
                      </c:pt>
                      <c:pt idx="25">
                        <c:v>3.0635957440068622</c:v>
                      </c:pt>
                      <c:pt idx="26">
                        <c:v>3.0635957440068622</c:v>
                      </c:pt>
                      <c:pt idx="27">
                        <c:v>3.0635957440068622</c:v>
                      </c:pt>
                      <c:pt idx="28">
                        <c:v>3.0635957440068622</c:v>
                      </c:pt>
                      <c:pt idx="29">
                        <c:v>3.0635957440068622</c:v>
                      </c:pt>
                      <c:pt idx="30">
                        <c:v>3.0635957440068622</c:v>
                      </c:pt>
                      <c:pt idx="31">
                        <c:v>3.0635957440068622</c:v>
                      </c:pt>
                      <c:pt idx="32">
                        <c:v>3.0635957440068622</c:v>
                      </c:pt>
                      <c:pt idx="33">
                        <c:v>3.0635957440068622</c:v>
                      </c:pt>
                      <c:pt idx="34">
                        <c:v>3.0635957440068622</c:v>
                      </c:pt>
                      <c:pt idx="35">
                        <c:v>3.0635957440068622</c:v>
                      </c:pt>
                      <c:pt idx="36">
                        <c:v>3.0635957440068622</c:v>
                      </c:pt>
                      <c:pt idx="37">
                        <c:v>3.0635957440068622</c:v>
                      </c:pt>
                      <c:pt idx="38">
                        <c:v>3.0635957440068622</c:v>
                      </c:pt>
                      <c:pt idx="39">
                        <c:v>3.0635957440068622</c:v>
                      </c:pt>
                      <c:pt idx="40">
                        <c:v>3.0635957440068622</c:v>
                      </c:pt>
                      <c:pt idx="41">
                        <c:v>3.0635957440068622</c:v>
                      </c:pt>
                      <c:pt idx="42">
                        <c:v>3.0635957440068622</c:v>
                      </c:pt>
                      <c:pt idx="43">
                        <c:v>3.0635957440068622</c:v>
                      </c:pt>
                      <c:pt idx="44">
                        <c:v>3.0635957440068622</c:v>
                      </c:pt>
                      <c:pt idx="45">
                        <c:v>3.0635957440068622</c:v>
                      </c:pt>
                      <c:pt idx="46">
                        <c:v>3.0635957440068622</c:v>
                      </c:pt>
                      <c:pt idx="47">
                        <c:v>3.0635957440068622</c:v>
                      </c:pt>
                      <c:pt idx="48">
                        <c:v>3.0635957440068622</c:v>
                      </c:pt>
                      <c:pt idx="49">
                        <c:v>3.0635957440068622</c:v>
                      </c:pt>
                      <c:pt idx="50">
                        <c:v>3.0635957440068622</c:v>
                      </c:pt>
                      <c:pt idx="51">
                        <c:v>3.0635957440068622</c:v>
                      </c:pt>
                      <c:pt idx="52">
                        <c:v>3.0635957440068622</c:v>
                      </c:pt>
                      <c:pt idx="53">
                        <c:v>3.0635957440068622</c:v>
                      </c:pt>
                      <c:pt idx="54">
                        <c:v>3.0635957440068622</c:v>
                      </c:pt>
                      <c:pt idx="55">
                        <c:v>3.0635957440068622</c:v>
                      </c:pt>
                      <c:pt idx="56">
                        <c:v>3.0635957440068622</c:v>
                      </c:pt>
                      <c:pt idx="57">
                        <c:v>3.0635957440068622</c:v>
                      </c:pt>
                      <c:pt idx="58">
                        <c:v>3.0635957440068622</c:v>
                      </c:pt>
                      <c:pt idx="59">
                        <c:v>3.0635957440068622</c:v>
                      </c:pt>
                      <c:pt idx="60">
                        <c:v>3.0635957440068622</c:v>
                      </c:pt>
                      <c:pt idx="61">
                        <c:v>3.0635957440068622</c:v>
                      </c:pt>
                      <c:pt idx="62">
                        <c:v>3.0635957440068622</c:v>
                      </c:pt>
                      <c:pt idx="63">
                        <c:v>3.0635957440068622</c:v>
                      </c:pt>
                      <c:pt idx="64">
                        <c:v>3.0635957440068622</c:v>
                      </c:pt>
                      <c:pt idx="65">
                        <c:v>3.0635957440068622</c:v>
                      </c:pt>
                      <c:pt idx="66">
                        <c:v>3.0635957440068622</c:v>
                      </c:pt>
                      <c:pt idx="67">
                        <c:v>3.0635957440068622</c:v>
                      </c:pt>
                      <c:pt idx="68">
                        <c:v>3.0635957440068622</c:v>
                      </c:pt>
                      <c:pt idx="69">
                        <c:v>3.0635957440068622</c:v>
                      </c:pt>
                      <c:pt idx="70">
                        <c:v>3.0635957440068622</c:v>
                      </c:pt>
                      <c:pt idx="71">
                        <c:v>3.0635957440068622</c:v>
                      </c:pt>
                      <c:pt idx="72">
                        <c:v>3.0635957440068622</c:v>
                      </c:pt>
                      <c:pt idx="73">
                        <c:v>3.0635957440068622</c:v>
                      </c:pt>
                      <c:pt idx="74">
                        <c:v>3.0635957440068622</c:v>
                      </c:pt>
                      <c:pt idx="75">
                        <c:v>3.0635957440068622</c:v>
                      </c:pt>
                      <c:pt idx="76">
                        <c:v>3.0635957440068622</c:v>
                      </c:pt>
                      <c:pt idx="77">
                        <c:v>3.0635957440068622</c:v>
                      </c:pt>
                      <c:pt idx="78">
                        <c:v>3.0635957440068622</c:v>
                      </c:pt>
                      <c:pt idx="79">
                        <c:v>3.0635957440068622</c:v>
                      </c:pt>
                      <c:pt idx="80">
                        <c:v>3.0635957440068622</c:v>
                      </c:pt>
                      <c:pt idx="81">
                        <c:v>3.0635957440068622</c:v>
                      </c:pt>
                      <c:pt idx="82">
                        <c:v>3.0635957440068622</c:v>
                      </c:pt>
                      <c:pt idx="83">
                        <c:v>3.0635957440068622</c:v>
                      </c:pt>
                      <c:pt idx="84">
                        <c:v>3.0635957440068622</c:v>
                      </c:pt>
                      <c:pt idx="85">
                        <c:v>3.0635957440068622</c:v>
                      </c:pt>
                      <c:pt idx="86">
                        <c:v>3.0635957440068622</c:v>
                      </c:pt>
                      <c:pt idx="87">
                        <c:v>3.0635957440068622</c:v>
                      </c:pt>
                      <c:pt idx="88">
                        <c:v>3.0635957440068622</c:v>
                      </c:pt>
                      <c:pt idx="89">
                        <c:v>3.0635957440068622</c:v>
                      </c:pt>
                      <c:pt idx="90">
                        <c:v>3.0635957440068622</c:v>
                      </c:pt>
                      <c:pt idx="91">
                        <c:v>3.0635957440068622</c:v>
                      </c:pt>
                      <c:pt idx="92">
                        <c:v>3.0635957440068622</c:v>
                      </c:pt>
                      <c:pt idx="93">
                        <c:v>3.0635957440068622</c:v>
                      </c:pt>
                      <c:pt idx="94">
                        <c:v>3.0635957440068622</c:v>
                      </c:pt>
                      <c:pt idx="95">
                        <c:v>3.0635957440068622</c:v>
                      </c:pt>
                      <c:pt idx="96">
                        <c:v>3.0635957440068622</c:v>
                      </c:pt>
                      <c:pt idx="97">
                        <c:v>3.0635957440068622</c:v>
                      </c:pt>
                      <c:pt idx="98">
                        <c:v>3.0635957440068622</c:v>
                      </c:pt>
                      <c:pt idx="99">
                        <c:v>3.0635957440068622</c:v>
                      </c:pt>
                      <c:pt idx="100">
                        <c:v>3.0635957440068622</c:v>
                      </c:pt>
                      <c:pt idx="101">
                        <c:v>3.0635957440068622</c:v>
                      </c:pt>
                      <c:pt idx="102">
                        <c:v>3.0635957440068622</c:v>
                      </c:pt>
                      <c:pt idx="103">
                        <c:v>3.0635957440068622</c:v>
                      </c:pt>
                      <c:pt idx="104">
                        <c:v>3.0635957440068622</c:v>
                      </c:pt>
                      <c:pt idx="105">
                        <c:v>3.0635957440068622</c:v>
                      </c:pt>
                      <c:pt idx="106">
                        <c:v>3.0635957440068622</c:v>
                      </c:pt>
                      <c:pt idx="107">
                        <c:v>3.0635957440068622</c:v>
                      </c:pt>
                      <c:pt idx="108">
                        <c:v>3.0635957440068622</c:v>
                      </c:pt>
                      <c:pt idx="109">
                        <c:v>3.0635957440068622</c:v>
                      </c:pt>
                      <c:pt idx="110">
                        <c:v>3.0635957440068622</c:v>
                      </c:pt>
                      <c:pt idx="111">
                        <c:v>3.0635957440068622</c:v>
                      </c:pt>
                      <c:pt idx="112">
                        <c:v>3.0635957440068622</c:v>
                      </c:pt>
                      <c:pt idx="113">
                        <c:v>3.0635957440068622</c:v>
                      </c:pt>
                      <c:pt idx="114">
                        <c:v>3.0635957440068622</c:v>
                      </c:pt>
                      <c:pt idx="115">
                        <c:v>3.0635957440068622</c:v>
                      </c:pt>
                      <c:pt idx="116">
                        <c:v>3.0635957440068622</c:v>
                      </c:pt>
                      <c:pt idx="117">
                        <c:v>3.0635957440068622</c:v>
                      </c:pt>
                      <c:pt idx="118">
                        <c:v>3.0635957440068622</c:v>
                      </c:pt>
                      <c:pt idx="119">
                        <c:v>3.0635957440068622</c:v>
                      </c:pt>
                      <c:pt idx="120">
                        <c:v>3.0635957440068622</c:v>
                      </c:pt>
                      <c:pt idx="121">
                        <c:v>3.0635957440068622</c:v>
                      </c:pt>
                      <c:pt idx="122">
                        <c:v>3.0635957440068622</c:v>
                      </c:pt>
                      <c:pt idx="123">
                        <c:v>3.0635957440068622</c:v>
                      </c:pt>
                      <c:pt idx="124">
                        <c:v>3.0635957440068622</c:v>
                      </c:pt>
                      <c:pt idx="125">
                        <c:v>3.0635957440068622</c:v>
                      </c:pt>
                      <c:pt idx="126">
                        <c:v>3.0635957440068622</c:v>
                      </c:pt>
                      <c:pt idx="127">
                        <c:v>3.0635957440068622</c:v>
                      </c:pt>
                      <c:pt idx="128">
                        <c:v>3.0635957440068622</c:v>
                      </c:pt>
                      <c:pt idx="129">
                        <c:v>3.0635957440068622</c:v>
                      </c:pt>
                      <c:pt idx="130">
                        <c:v>3.0635957440068622</c:v>
                      </c:pt>
                      <c:pt idx="131">
                        <c:v>3.0635957440068622</c:v>
                      </c:pt>
                      <c:pt idx="132">
                        <c:v>3.0635957440068622</c:v>
                      </c:pt>
                      <c:pt idx="133">
                        <c:v>3.0635957440068622</c:v>
                      </c:pt>
                      <c:pt idx="134">
                        <c:v>3.0635957440068622</c:v>
                      </c:pt>
                      <c:pt idx="135">
                        <c:v>3.0635957440068622</c:v>
                      </c:pt>
                      <c:pt idx="136">
                        <c:v>3.0635957440068622</c:v>
                      </c:pt>
                      <c:pt idx="137">
                        <c:v>3.0635957440068622</c:v>
                      </c:pt>
                      <c:pt idx="138">
                        <c:v>3.0635957440068622</c:v>
                      </c:pt>
                      <c:pt idx="139">
                        <c:v>3.0635957440068622</c:v>
                      </c:pt>
                      <c:pt idx="140">
                        <c:v>3.0635957440068622</c:v>
                      </c:pt>
                      <c:pt idx="141">
                        <c:v>3.0635957440068622</c:v>
                      </c:pt>
                      <c:pt idx="142">
                        <c:v>3.0635957440068622</c:v>
                      </c:pt>
                      <c:pt idx="143">
                        <c:v>3.0635957440068622</c:v>
                      </c:pt>
                      <c:pt idx="144">
                        <c:v>3.0635957440068622</c:v>
                      </c:pt>
                      <c:pt idx="145">
                        <c:v>3.0635957440068622</c:v>
                      </c:pt>
                      <c:pt idx="146">
                        <c:v>3.0635957440068622</c:v>
                      </c:pt>
                      <c:pt idx="147">
                        <c:v>3.0635957440068622</c:v>
                      </c:pt>
                      <c:pt idx="148">
                        <c:v>3.0635957440068622</c:v>
                      </c:pt>
                      <c:pt idx="149">
                        <c:v>3.0635957440068622</c:v>
                      </c:pt>
                      <c:pt idx="150">
                        <c:v>3.0635957440068622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F343-4300-812A-4F5EFA3E4F0D}"/>
                  </c:ext>
                </c:extLst>
              </c15:ser>
            </c15:filteredLineSeries>
          </c:ext>
        </c:extLst>
      </c:lineChart>
      <c:catAx>
        <c:axId val="601897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5535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0189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70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(Log) Capital Per Worker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89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2B5BC44-5E67-4410-A34E-DF5321A95501}">
  <sheetPr>
    <tabColor theme="4"/>
  </sheetPr>
  <sheetViews>
    <sheetView tabSelected="1" zoomScale="67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98734E-4E8D-4ED2-B78D-257D398CE082}">
  <sheetPr>
    <tabColor theme="4"/>
  </sheetPr>
  <sheetViews>
    <sheetView zoomScale="67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9E573B-F26A-4BD3-B4CD-1FE68DE6BEB5}">
  <sheetPr>
    <tabColor theme="4"/>
  </sheetPr>
  <sheetViews>
    <sheetView zoomScale="6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2ACFC8E-A153-4244-B907-EAF9CA092D95}">
  <sheetPr>
    <tabColor theme="4"/>
  </sheetPr>
  <sheetViews>
    <sheetView zoomScale="6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8FFA413-B5E4-4662-8C37-99BE9079768D}">
  <sheetPr>
    <tabColor theme="4"/>
  </sheetPr>
  <sheetViews>
    <sheetView zoomScale="67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238411B-1BE0-436E-A769-25A89FBA59FF}">
  <sheetPr>
    <tabColor theme="4"/>
  </sheetPr>
  <sheetViews>
    <sheetView zoomScale="67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07B998F-536E-47FB-A3A1-74D54DD16741}">
  <sheetPr>
    <tabColor theme="4"/>
  </sheetPr>
  <sheetViews>
    <sheetView zoomScale="67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99987E6-25C5-4D02-B587-900E2D7176F9}">
  <sheetPr>
    <tabColor theme="4"/>
  </sheetPr>
  <sheetViews>
    <sheetView zoomScale="67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391DF12-F62D-417D-87C3-72C169CF2E49}">
  <sheetPr>
    <tabColor theme="4"/>
  </sheetPr>
  <sheetViews>
    <sheetView zoomScale="67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6EC2A67-4C8D-4D17-A3AA-5895921ADF82}">
  <sheetPr>
    <tabColor theme="4"/>
  </sheetPr>
  <sheetViews>
    <sheetView zoomScale="67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EF973CA-A1CA-41DC-91D8-145F68585BF7}">
  <sheetPr>
    <tabColor theme="4"/>
  </sheetPr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6231" cy="62978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FAEE40-1479-69FB-61A5-99207ACD0D7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0.36825</cdr:x>
      <cdr:y>0.56659</cdr:y>
    </cdr:from>
    <cdr:to>
      <cdr:x>0.36825</cdr:x>
      <cdr:y>0.89616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DB5BF28-EDE7-0C2C-FC9E-F893C87AC964}"/>
            </a:ext>
          </a:extLst>
        </cdr:cNvPr>
        <cdr:cNvCxnSpPr/>
      </cdr:nvCxnSpPr>
      <cdr:spPr>
        <a:xfrm xmlns:a="http://schemas.openxmlformats.org/drawingml/2006/main">
          <a:off x="3198694" y="3568321"/>
          <a:ext cx="11" cy="207558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1">
              <a:alpha val="24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0.24387</cdr:x>
      <cdr:y>0.20316</cdr:y>
    </cdr:from>
    <cdr:to>
      <cdr:x>0.49755</cdr:x>
      <cdr:y>0.25056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D5D7FC47-29CB-CF48-D1BD-E621CCF5A925}"/>
            </a:ext>
          </a:extLst>
        </cdr:cNvPr>
        <cdr:cNvSpPr txBox="1"/>
      </cdr:nvSpPr>
      <cdr:spPr>
        <a:xfrm xmlns:a="http://schemas.openxmlformats.org/drawingml/2006/main">
          <a:off x="2118312" y="1279505"/>
          <a:ext cx="2203479" cy="298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i="1" kern="1200" baseline="0"/>
            <a:t>Savings Rate Decrease to 0.2</a:t>
          </a:r>
        </a:p>
        <a:p xmlns:a="http://schemas.openxmlformats.org/drawingml/2006/main">
          <a:endParaRPr lang="en-US" sz="1200" i="1" kern="1200" baseline="0"/>
        </a:p>
        <a:p xmlns:a="http://schemas.openxmlformats.org/drawingml/2006/main">
          <a:endParaRPr lang="en-US" sz="1200" i="1" kern="1200" baseline="0">
            <a:solidFill>
              <a:schemeClr val="tx1"/>
            </a:solidFill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86231" cy="62978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34BF65-5D38-B260-C37C-A5D0420FAC4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0.2448</cdr:x>
      <cdr:y>0.19994</cdr:y>
    </cdr:from>
    <cdr:to>
      <cdr:x>0.49848</cdr:x>
      <cdr:y>0.24734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EADA334A-300C-A597-1377-A37621380232}"/>
            </a:ext>
          </a:extLst>
        </cdr:cNvPr>
        <cdr:cNvSpPr txBox="1"/>
      </cdr:nvSpPr>
      <cdr:spPr>
        <a:xfrm xmlns:a="http://schemas.openxmlformats.org/drawingml/2006/main">
          <a:off x="2126396" y="1259196"/>
          <a:ext cx="2203479" cy="298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i="1" kern="1200" baseline="0"/>
            <a:t>Adj. TFP Growth Rate Increase to 0.175</a:t>
          </a:r>
        </a:p>
        <a:p xmlns:a="http://schemas.openxmlformats.org/drawingml/2006/main">
          <a:endParaRPr lang="en-US" sz="1200" i="1" kern="1200" baseline="0"/>
        </a:p>
        <a:p xmlns:a="http://schemas.openxmlformats.org/drawingml/2006/main">
          <a:endParaRPr lang="en-US" sz="1200" i="1" kern="1200" baseline="0"/>
        </a:p>
        <a:p xmlns:a="http://schemas.openxmlformats.org/drawingml/2006/main">
          <a:endParaRPr lang="en-US" sz="1200" i="1" kern="1200" baseline="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0.36661</cdr:x>
      <cdr:y>0.2754</cdr:y>
    </cdr:from>
    <cdr:to>
      <cdr:x>0.36755</cdr:x>
      <cdr:y>0.89649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98345B1E-CFBC-22D1-AB1D-C6C01F5D4BB3}"/>
            </a:ext>
          </a:extLst>
        </cdr:cNvPr>
        <cdr:cNvCxnSpPr/>
      </cdr:nvCxnSpPr>
      <cdr:spPr>
        <a:xfrm xmlns:a="http://schemas.openxmlformats.org/drawingml/2006/main">
          <a:off x="3184478" y="1734403"/>
          <a:ext cx="8151" cy="3911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1">
              <a:alpha val="24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86231" cy="62978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22CBAC-6ED2-815A-70A1-D66254A07E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0.37574</cdr:x>
      <cdr:y>0.6456</cdr:y>
    </cdr:from>
    <cdr:to>
      <cdr:x>0.37643</cdr:x>
      <cdr:y>0.90197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612E82EE-94FC-30DF-D835-242A7BFD3AF0}"/>
            </a:ext>
          </a:extLst>
        </cdr:cNvPr>
        <cdr:cNvCxnSpPr/>
      </cdr:nvCxnSpPr>
      <cdr:spPr>
        <a:xfrm xmlns:a="http://schemas.openxmlformats.org/drawingml/2006/main" flipH="1">
          <a:off x="3263722" y="4065896"/>
          <a:ext cx="6054" cy="161458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1">
              <a:alpha val="24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0.14987</cdr:x>
      <cdr:y>0.57014</cdr:y>
    </cdr:from>
    <cdr:to>
      <cdr:x>0.40355</cdr:x>
      <cdr:y>0.61754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2A34271-73C5-EFD6-6B49-94DA11D80B63}"/>
            </a:ext>
          </a:extLst>
        </cdr:cNvPr>
        <cdr:cNvSpPr txBox="1"/>
      </cdr:nvSpPr>
      <cdr:spPr>
        <a:xfrm xmlns:a="http://schemas.openxmlformats.org/drawingml/2006/main">
          <a:off x="1301845" y="3590688"/>
          <a:ext cx="2203479" cy="298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i="1" kern="1200" baseline="0"/>
            <a:t>Adj. TFP Growth Rate Increase to 0.175</a:t>
          </a:r>
        </a:p>
        <a:p xmlns:a="http://schemas.openxmlformats.org/drawingml/2006/main">
          <a:endParaRPr lang="en-US" sz="1200" i="1" kern="1200" baseline="0"/>
        </a:p>
        <a:p xmlns:a="http://schemas.openxmlformats.org/drawingml/2006/main">
          <a:endParaRPr lang="en-US" sz="1200" i="1" kern="1200" baseline="0"/>
        </a:p>
        <a:p xmlns:a="http://schemas.openxmlformats.org/drawingml/2006/main">
          <a:endParaRPr lang="en-US" sz="1200" i="1" kern="1200" baseline="0">
            <a:solidFill>
              <a:schemeClr val="tx1"/>
            </a:solidFill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86231" cy="62978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5BCAD1-6958-54DA-D5D3-9F94AEFFC03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0.3748</cdr:x>
      <cdr:y>0.53273</cdr:y>
    </cdr:from>
    <cdr:to>
      <cdr:x>0.37574</cdr:x>
      <cdr:y>0.90197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612E82EE-94FC-30DF-D835-242A7BFD3AF0}"/>
            </a:ext>
          </a:extLst>
        </cdr:cNvPr>
        <cdr:cNvCxnSpPr/>
      </cdr:nvCxnSpPr>
      <cdr:spPr>
        <a:xfrm xmlns:a="http://schemas.openxmlformats.org/drawingml/2006/main">
          <a:off x="3255560" y="3355075"/>
          <a:ext cx="8204" cy="232541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1">
              <a:alpha val="24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0.13841</cdr:x>
      <cdr:y>0.47985</cdr:y>
    </cdr:from>
    <cdr:to>
      <cdr:x>0.39209</cdr:x>
      <cdr:y>0.52725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2A34271-73C5-EFD6-6B49-94DA11D80B63}"/>
            </a:ext>
          </a:extLst>
        </cdr:cNvPr>
        <cdr:cNvSpPr txBox="1"/>
      </cdr:nvSpPr>
      <cdr:spPr>
        <a:xfrm xmlns:a="http://schemas.openxmlformats.org/drawingml/2006/main">
          <a:off x="1202290" y="3022013"/>
          <a:ext cx="2203524" cy="298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i="1" kern="1200" baseline="0"/>
            <a:t>Adj. TFP Growth Rate Increase to 0.175</a:t>
          </a:r>
        </a:p>
        <a:p xmlns:a="http://schemas.openxmlformats.org/drawingml/2006/main">
          <a:endParaRPr lang="en-US" sz="1200" i="1" kern="1200" baseline="0"/>
        </a:p>
        <a:p xmlns:a="http://schemas.openxmlformats.org/drawingml/2006/main">
          <a:endParaRPr lang="en-US" sz="1200" i="1" kern="1200" baseline="0"/>
        </a:p>
        <a:p xmlns:a="http://schemas.openxmlformats.org/drawingml/2006/main">
          <a:endParaRPr lang="en-US" sz="1200" i="1" kern="1200" baseline="0">
            <a:solidFill>
              <a:schemeClr val="tx1"/>
            </a:solidFill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86231" cy="62978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9C3645-3F21-03E0-5DA2-7DFA8EDFCB2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0.37971</cdr:x>
      <cdr:y>0.5237</cdr:y>
    </cdr:from>
    <cdr:to>
      <cdr:x>0.38065</cdr:x>
      <cdr:y>0.90648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612E82EE-94FC-30DF-D835-242A7BFD3AF0}"/>
            </a:ext>
          </a:extLst>
        </cdr:cNvPr>
        <cdr:cNvCxnSpPr/>
      </cdr:nvCxnSpPr>
      <cdr:spPr>
        <a:xfrm xmlns:a="http://schemas.openxmlformats.org/drawingml/2006/main">
          <a:off x="3298209" y="3298209"/>
          <a:ext cx="8204" cy="241071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1">
              <a:alpha val="24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0.38064</cdr:x>
      <cdr:y>0.7101</cdr:y>
    </cdr:from>
    <cdr:to>
      <cdr:x>0.63432</cdr:x>
      <cdr:y>0.7575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2A34271-73C5-EFD6-6B49-94DA11D80B63}"/>
            </a:ext>
          </a:extLst>
        </cdr:cNvPr>
        <cdr:cNvSpPr txBox="1"/>
      </cdr:nvSpPr>
      <cdr:spPr>
        <a:xfrm xmlns:a="http://schemas.openxmlformats.org/drawingml/2006/main">
          <a:off x="3306292" y="4472108"/>
          <a:ext cx="2203523" cy="298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i="1" kern="1200" baseline="0"/>
            <a:t>Adj. TFP Growth Rate Increase to 0.175</a:t>
          </a:r>
        </a:p>
        <a:p xmlns:a="http://schemas.openxmlformats.org/drawingml/2006/main">
          <a:endParaRPr lang="en-US" sz="1200" i="1" kern="1200" baseline="0"/>
        </a:p>
        <a:p xmlns:a="http://schemas.openxmlformats.org/drawingml/2006/main">
          <a:endParaRPr lang="en-US" sz="1200" i="1" kern="1200" baseline="0"/>
        </a:p>
        <a:p xmlns:a="http://schemas.openxmlformats.org/drawingml/2006/main">
          <a:endParaRPr lang="en-US" sz="1200" i="1" kern="1200" baseline="0">
            <a:solidFill>
              <a:schemeClr val="tx1"/>
            </a:solidFill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86231" cy="62978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BEAFDC-8C5F-9901-D55B-7C36DFDD42A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86231" cy="62978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F284B1-8BC7-9B1B-7FB0-71C5B6FB4B1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86231" cy="62978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8909FC-4141-0BD6-2FF7-485F853C76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86231" cy="62978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35C6C6-A319-8C1F-843F-D472B9BA5E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0.36661</cdr:x>
      <cdr:y>0.26637</cdr:y>
    </cdr:from>
    <cdr:to>
      <cdr:x>0.36825</cdr:x>
      <cdr:y>0.89616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DB5BF28-EDE7-0C2C-FC9E-F893C87AC964}"/>
            </a:ext>
          </a:extLst>
        </cdr:cNvPr>
        <cdr:cNvCxnSpPr/>
      </cdr:nvCxnSpPr>
      <cdr:spPr>
        <a:xfrm xmlns:a="http://schemas.openxmlformats.org/drawingml/2006/main">
          <a:off x="3184478" y="1677537"/>
          <a:ext cx="14216" cy="396638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1">
              <a:alpha val="24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0.25696</cdr:x>
      <cdr:y>0.21219</cdr:y>
    </cdr:from>
    <cdr:to>
      <cdr:x>0.51228</cdr:x>
      <cdr:y>0.35738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D5D7FC47-29CB-CF48-D1BD-E621CCF5A925}"/>
            </a:ext>
          </a:extLst>
        </cdr:cNvPr>
        <cdr:cNvSpPr txBox="1"/>
      </cdr:nvSpPr>
      <cdr:spPr>
        <a:xfrm xmlns:a="http://schemas.openxmlformats.org/drawingml/2006/main">
          <a:off x="2231979" y="1336343"/>
          <a:ext cx="221776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i="1" kern="1200" baseline="0"/>
            <a:t>Savings Rate Decrease to 0.2</a:t>
          </a:r>
        </a:p>
        <a:p xmlns:a="http://schemas.openxmlformats.org/drawingml/2006/main">
          <a:endParaRPr lang="en-US" sz="1200" i="1" kern="1200" baseline="0"/>
        </a:p>
        <a:p xmlns:a="http://schemas.openxmlformats.org/drawingml/2006/main">
          <a:endParaRPr lang="en-US" sz="1200" i="1" kern="1200" baseline="0">
            <a:solidFill>
              <a:schemeClr val="tx1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86231" cy="62978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EA0F79-D2DD-10E2-401C-B1B57AEA5E7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0.36498</cdr:x>
      <cdr:y>0.28442</cdr:y>
    </cdr:from>
    <cdr:to>
      <cdr:x>0.36825</cdr:x>
      <cdr:y>0.89616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DB5BF28-EDE7-0C2C-FC9E-F893C87AC964}"/>
            </a:ext>
          </a:extLst>
        </cdr:cNvPr>
        <cdr:cNvCxnSpPr/>
      </cdr:nvCxnSpPr>
      <cdr:spPr>
        <a:xfrm xmlns:a="http://schemas.openxmlformats.org/drawingml/2006/main">
          <a:off x="3170261" y="1791269"/>
          <a:ext cx="28444" cy="385263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1">
              <a:alpha val="24000"/>
            </a:schemeClr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0.24878</cdr:x>
      <cdr:y>0.23251</cdr:y>
    </cdr:from>
    <cdr:to>
      <cdr:x>0.5041</cdr:x>
      <cdr:y>0.3777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D5D7FC47-29CB-CF48-D1BD-E621CCF5A925}"/>
            </a:ext>
          </a:extLst>
        </cdr:cNvPr>
        <cdr:cNvSpPr txBox="1"/>
      </cdr:nvSpPr>
      <cdr:spPr>
        <a:xfrm xmlns:a="http://schemas.openxmlformats.org/drawingml/2006/main">
          <a:off x="2160932" y="1464294"/>
          <a:ext cx="2217768" cy="914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i="1" kern="1200" baseline="0"/>
            <a:t>Savings Rate Decrease to 0.2</a:t>
          </a:r>
        </a:p>
        <a:p xmlns:a="http://schemas.openxmlformats.org/drawingml/2006/main">
          <a:endParaRPr lang="en-US" sz="1200" i="1" kern="1200" baseline="0"/>
        </a:p>
        <a:p xmlns:a="http://schemas.openxmlformats.org/drawingml/2006/main">
          <a:endParaRPr lang="en-US" sz="1200" i="1" kern="1200" baseline="0">
            <a:solidFill>
              <a:schemeClr val="tx1"/>
            </a:solidFill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86231" cy="62978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700C96-F9B7-13DB-0D5D-0025CD6FDC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820F-EE26-4CE8-9100-622567C3DD42}">
  <dimension ref="A1:S117"/>
  <sheetViews>
    <sheetView zoomScale="85" zoomScaleNormal="85" workbookViewId="0">
      <selection activeCell="Q15" sqref="Q15"/>
    </sheetView>
  </sheetViews>
  <sheetFormatPr defaultRowHeight="15" x14ac:dyDescent="0.25"/>
  <cols>
    <col min="1" max="1" width="13.85546875" customWidth="1"/>
    <col min="2" max="6" width="9.28515625" bestFit="1" customWidth="1"/>
    <col min="7" max="7" width="9.28515625" customWidth="1"/>
    <col min="8" max="8" width="14.140625" customWidth="1"/>
    <col min="9" max="10" width="9.28515625" bestFit="1" customWidth="1"/>
    <col min="11" max="11" width="11.28515625" bestFit="1" customWidth="1"/>
    <col min="12" max="13" width="11.28515625" customWidth="1"/>
    <col min="14" max="15" width="10.28515625" bestFit="1" customWidth="1"/>
    <col min="16" max="16" width="12.28515625" customWidth="1"/>
    <col min="17" max="17" width="42.5703125" bestFit="1" customWidth="1"/>
    <col min="18" max="18" width="7" bestFit="1" customWidth="1"/>
    <col min="19" max="19" width="12" bestFit="1" customWidth="1"/>
  </cols>
  <sheetData>
    <row r="1" spans="1:19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21</v>
      </c>
      <c r="H1" t="s">
        <v>23</v>
      </c>
      <c r="I1" t="s">
        <v>15</v>
      </c>
      <c r="J1" t="s">
        <v>16</v>
      </c>
      <c r="K1" t="s">
        <v>17</v>
      </c>
      <c r="L1" t="s">
        <v>22</v>
      </c>
      <c r="M1" t="s">
        <v>24</v>
      </c>
      <c r="N1" t="s">
        <v>18</v>
      </c>
      <c r="O1" t="s">
        <v>19</v>
      </c>
      <c r="P1" t="s">
        <v>25</v>
      </c>
    </row>
    <row r="2" spans="1:19" s="2" customFormat="1" x14ac:dyDescent="0.25">
      <c r="A2" s="2">
        <v>1</v>
      </c>
      <c r="B2" s="2">
        <v>1000</v>
      </c>
      <c r="C2" s="2">
        <f>R9/2</f>
        <v>2.661</v>
      </c>
      <c r="D2" s="2">
        <f>C2^($R$2)</f>
        <v>1.2162111339913126</v>
      </c>
      <c r="E2" s="2">
        <f>(1-$R$3)*D2</f>
        <v>0.48648445359652509</v>
      </c>
      <c r="F2" s="2">
        <f>C2*A2</f>
        <v>2.661</v>
      </c>
      <c r="G2" s="2">
        <f>LN(F2)</f>
        <v>0.97870199199555219</v>
      </c>
      <c r="I2" s="2">
        <f>D2*A2</f>
        <v>1.2162111339913126</v>
      </c>
      <c r="J2" s="2">
        <f>E2*A2</f>
        <v>0.48648445359652509</v>
      </c>
      <c r="K2" s="2">
        <f>F2*B2</f>
        <v>2661</v>
      </c>
      <c r="L2" s="2">
        <f>LN(K2)</f>
        <v>7.8864572709776892</v>
      </c>
      <c r="N2" s="2">
        <f>I2*B2</f>
        <v>1216.2111339913126</v>
      </c>
      <c r="O2" s="2">
        <f>J2*B2</f>
        <v>486.4844535965251</v>
      </c>
      <c r="P2">
        <v>5.3220000000000001</v>
      </c>
      <c r="Q2" s="2" t="s">
        <v>0</v>
      </c>
      <c r="R2" s="2">
        <v>0.2</v>
      </c>
    </row>
    <row r="3" spans="1:19" x14ac:dyDescent="0.25">
      <c r="A3">
        <f>A2*(1+$R$7)</f>
        <v>1.0874999999999999</v>
      </c>
      <c r="B3">
        <f>B2*(1+$R$5)</f>
        <v>1050</v>
      </c>
      <c r="C3">
        <f>(($R$3)*C2^($R$2)+(1-$R$4)*C2)/(1+$R$5+$R$7)</f>
        <v>2.9340718069404725</v>
      </c>
      <c r="D3" s="2">
        <f>C3^($R$2)</f>
        <v>1.2402069126037609</v>
      </c>
      <c r="E3" s="2">
        <f>(1-$R$3)*D3</f>
        <v>0.49608276504150439</v>
      </c>
      <c r="F3" s="2">
        <f>C3*A3</f>
        <v>3.1908030900477637</v>
      </c>
      <c r="G3" s="2">
        <f t="shared" ref="G3:G66" si="0">LN(F3)</f>
        <v>1.1602726374785139</v>
      </c>
      <c r="H3" s="2">
        <f>(G3-G2)</f>
        <v>0.18157064548296176</v>
      </c>
      <c r="I3" s="2">
        <f>D3*A3</f>
        <v>1.3487250174565899</v>
      </c>
      <c r="J3" s="2">
        <f>E3*A3</f>
        <v>0.53949000698263594</v>
      </c>
      <c r="K3" s="2">
        <f>F3*B3</f>
        <v>3350.3432445501521</v>
      </c>
      <c r="L3" s="2">
        <f t="shared" ref="L3:L66" si="1">LN(K3)</f>
        <v>8.1168180806300825</v>
      </c>
      <c r="M3" s="2">
        <f>L3-L2</f>
        <v>0.23036080965239325</v>
      </c>
      <c r="N3" s="2">
        <f>I3*B3</f>
        <v>1416.1612683294195</v>
      </c>
      <c r="O3" s="2">
        <f>J3*B3</f>
        <v>566.46450733176778</v>
      </c>
      <c r="P3">
        <v>5.3220000000000001</v>
      </c>
      <c r="Q3" t="s">
        <v>2</v>
      </c>
      <c r="R3">
        <v>0.6</v>
      </c>
    </row>
    <row r="4" spans="1:19" x14ac:dyDescent="0.25">
      <c r="A4">
        <f>A3*(1+$R$7)</f>
        <v>1.1826562499999997</v>
      </c>
      <c r="B4">
        <f>B3*(1+$R$5)</f>
        <v>1102.5</v>
      </c>
      <c r="C4">
        <f>(($R$3)*C3^($R$2)+(1-$R$4)*C3)/(1+$R$5+$R$7)</f>
        <v>3.1819907853748743</v>
      </c>
      <c r="D4" s="2">
        <f>C4^($R$2)</f>
        <v>1.2604910998483121</v>
      </c>
      <c r="E4" s="2">
        <f>(1-$R$3)*D4</f>
        <v>0.50419643993932484</v>
      </c>
      <c r="F4" s="2">
        <f>C4*A4</f>
        <v>3.7632012897660028</v>
      </c>
      <c r="G4" s="2">
        <f t="shared" si="0"/>
        <v>1.3252700020132442</v>
      </c>
      <c r="H4" s="2">
        <f t="shared" ref="H4:H67" si="2">(G4-G3)</f>
        <v>0.16499736453473024</v>
      </c>
      <c r="I4" s="2">
        <f>D4*A4</f>
        <v>1.49072767730498</v>
      </c>
      <c r="J4" s="2">
        <f>E4*A4</f>
        <v>0.59629107092199196</v>
      </c>
      <c r="K4" s="2">
        <f>F4*B4</f>
        <v>4148.9294219670182</v>
      </c>
      <c r="L4" s="2">
        <f t="shared" si="1"/>
        <v>8.3306056093342455</v>
      </c>
      <c r="M4" s="2">
        <f t="shared" ref="M4:M67" si="3">L4-L3</f>
        <v>0.21378752870416307</v>
      </c>
      <c r="N4" s="2">
        <f>I4*B4</f>
        <v>1643.5272642287405</v>
      </c>
      <c r="O4" s="2">
        <f>J4*B4</f>
        <v>657.41090569149617</v>
      </c>
      <c r="P4">
        <v>5.3220000000000001</v>
      </c>
      <c r="Q4" t="s">
        <v>1</v>
      </c>
      <c r="R4">
        <v>0.02</v>
      </c>
    </row>
    <row r="5" spans="1:19" x14ac:dyDescent="0.25">
      <c r="A5">
        <f>A4*(1+$R$7)</f>
        <v>1.2861386718749996</v>
      </c>
      <c r="B5">
        <f>B4*(1+$R$5)</f>
        <v>1157.625</v>
      </c>
      <c r="C5">
        <f>(($R$3)*C4^($R$2)+(1-$R$4)*C4)/(1+$R$5+$R$7)</f>
        <v>3.4062818721550459</v>
      </c>
      <c r="D5" s="2">
        <f>C5^($R$2)</f>
        <v>1.2777800895823614</v>
      </c>
      <c r="E5" s="2">
        <f>(1-$R$3)*D5</f>
        <v>0.51111203583294462</v>
      </c>
      <c r="F5" s="2">
        <f>C5*A5</f>
        <v>4.3809508430853779</v>
      </c>
      <c r="G5" s="2">
        <f t="shared" si="0"/>
        <v>1.4772657882906963</v>
      </c>
      <c r="H5" s="2">
        <f t="shared" si="2"/>
        <v>0.15199578627745214</v>
      </c>
      <c r="I5" s="2">
        <f>D5*A5</f>
        <v>1.6434023873637764</v>
      </c>
      <c r="J5" s="2">
        <f>E5*A5</f>
        <v>0.65736095494551061</v>
      </c>
      <c r="K5" s="2">
        <f>F5*B5</f>
        <v>5071.4982197267109</v>
      </c>
      <c r="L5" s="2">
        <f t="shared" si="1"/>
        <v>8.5313915597811292</v>
      </c>
      <c r="M5" s="2">
        <f t="shared" si="3"/>
        <v>0.20078595044688363</v>
      </c>
      <c r="N5" s="2">
        <f>I5*B5</f>
        <v>1902.4436886719916</v>
      </c>
      <c r="O5" s="2">
        <f>J5*B5</f>
        <v>760.97747546879668</v>
      </c>
      <c r="P5">
        <v>5.3220000000000001</v>
      </c>
      <c r="Q5" t="s">
        <v>3</v>
      </c>
      <c r="R5">
        <v>0.05</v>
      </c>
    </row>
    <row r="6" spans="1:19" x14ac:dyDescent="0.25">
      <c r="A6">
        <f>A5*(1+$R$7)</f>
        <v>1.398675805664062</v>
      </c>
      <c r="B6">
        <f>B5*(1+$R$5)</f>
        <v>1215.5062500000001</v>
      </c>
      <c r="C6">
        <f>(($R$3)*C5^($R$2)+(1-$R$4)*C5)/(1+$R$5+$R$7)</f>
        <v>3.6086367371088892</v>
      </c>
      <c r="D6" s="2">
        <f>C6^($R$2)</f>
        <v>1.2926133388320666</v>
      </c>
      <c r="E6" s="2">
        <f>(1-$R$3)*D6</f>
        <v>0.51704533553282672</v>
      </c>
      <c r="F6" s="2">
        <f>C6*A6</f>
        <v>5.0473128956247075</v>
      </c>
      <c r="G6" s="2">
        <f t="shared" si="0"/>
        <v>1.6188560017955957</v>
      </c>
      <c r="H6" s="2">
        <f t="shared" si="2"/>
        <v>0.14159021350489942</v>
      </c>
      <c r="I6" s="2">
        <f>D6*A6</f>
        <v>1.807947003103054</v>
      </c>
      <c r="J6" s="2">
        <f>E6*A6</f>
        <v>0.72317880124122169</v>
      </c>
      <c r="K6" s="2">
        <f>F6*B6</f>
        <v>6135.0403703374304</v>
      </c>
      <c r="L6" s="2">
        <f t="shared" si="1"/>
        <v>8.7217719374554612</v>
      </c>
      <c r="M6" s="2">
        <f t="shared" si="3"/>
        <v>0.19038037767433202</v>
      </c>
      <c r="N6" s="2">
        <f>I6*B6</f>
        <v>2197.5708819405318</v>
      </c>
      <c r="O6" s="2">
        <f>J6*B6</f>
        <v>879.02835277621284</v>
      </c>
      <c r="P6">
        <v>5.3220000000000001</v>
      </c>
      <c r="Q6" t="s">
        <v>4</v>
      </c>
      <c r="R6">
        <v>7.0000000000000007E-2</v>
      </c>
    </row>
    <row r="7" spans="1:19" x14ac:dyDescent="0.25">
      <c r="A7">
        <f>A6*(1+$R$7)</f>
        <v>1.5210599386596673</v>
      </c>
      <c r="B7">
        <f>B6*(1+$R$5)</f>
        <v>1276.2815625000003</v>
      </c>
      <c r="C7">
        <f>(($R$3)*C6^($R$2)+(1-$R$4)*C6)/(1+$R$5+$R$7)</f>
        <v>3.7907973676184192</v>
      </c>
      <c r="D7" s="2">
        <f>C7^($R$2)</f>
        <v>1.3054075316851259</v>
      </c>
      <c r="E7" s="2">
        <f>(1-$R$3)*D7</f>
        <v>0.52216301267405041</v>
      </c>
      <c r="F7" s="2">
        <f>C7*A7</f>
        <v>5.7660300114609013</v>
      </c>
      <c r="G7" s="2">
        <f t="shared" si="0"/>
        <v>1.7519838041039659</v>
      </c>
      <c r="H7" s="2">
        <f t="shared" si="2"/>
        <v>0.13312780230837018</v>
      </c>
      <c r="I7" s="2">
        <f>D7*A7</f>
        <v>1.9856031000708452</v>
      </c>
      <c r="J7" s="2">
        <f>E7*A7</f>
        <v>0.79424124002833818</v>
      </c>
      <c r="K7" s="2">
        <f>F7*B7</f>
        <v>7359.077792449214</v>
      </c>
      <c r="L7" s="2">
        <f t="shared" si="1"/>
        <v>8.9036899039332624</v>
      </c>
      <c r="M7" s="2">
        <f t="shared" si="3"/>
        <v>0.18191796647780123</v>
      </c>
      <c r="N7" s="2">
        <f>I7*B7</f>
        <v>2534.1886270632626</v>
      </c>
      <c r="O7" s="2">
        <f>J7*B7</f>
        <v>1013.6754508253052</v>
      </c>
      <c r="P7">
        <v>5.3220000000000001</v>
      </c>
      <c r="Q7" t="s">
        <v>5</v>
      </c>
      <c r="R7">
        <f>(R6/(1-R2))</f>
        <v>8.7500000000000008E-2</v>
      </c>
    </row>
    <row r="8" spans="1:19" x14ac:dyDescent="0.25">
      <c r="A8">
        <f>A7*(1+$R$7)</f>
        <v>1.6541526832923881</v>
      </c>
      <c r="B8">
        <f>B7*(1+$R$5)</f>
        <v>1340.0956406250004</v>
      </c>
      <c r="C8">
        <f>(($R$3)*C7^($R$2)+(1-$R$4)*C7)/(1+$R$5+$R$7)</f>
        <v>3.9544843422216496</v>
      </c>
      <c r="D8" s="2">
        <f>C8^($R$2)</f>
        <v>1.3164912352236429</v>
      </c>
      <c r="E8" s="2">
        <f>(1-$R$3)*D8</f>
        <v>0.52659649408945719</v>
      </c>
      <c r="F8" s="2">
        <f>C8*A8</f>
        <v>6.5413208857236755</v>
      </c>
      <c r="G8" s="2">
        <f t="shared" si="0"/>
        <v>1.8781391153699933</v>
      </c>
      <c r="H8" s="2">
        <f t="shared" si="2"/>
        <v>0.12615531126602741</v>
      </c>
      <c r="I8" s="2">
        <f>D8*A8</f>
        <v>2.1776775092760992</v>
      </c>
      <c r="J8" s="2">
        <f>E8*A8</f>
        <v>0.87107100371043977</v>
      </c>
      <c r="K8" s="2">
        <f>F8*B8</f>
        <v>8765.995602887564</v>
      </c>
      <c r="L8" s="2">
        <f t="shared" si="1"/>
        <v>9.0786353793687233</v>
      </c>
      <c r="M8" s="2">
        <f t="shared" si="3"/>
        <v>0.17494547543546091</v>
      </c>
      <c r="N8" s="2">
        <f>I8*B8</f>
        <v>2918.2961368680094</v>
      </c>
      <c r="O8" s="2">
        <f>J8*B8</f>
        <v>1167.318454747204</v>
      </c>
      <c r="P8">
        <v>5.3220000000000001</v>
      </c>
    </row>
    <row r="9" spans="1:19" x14ac:dyDescent="0.25">
      <c r="A9">
        <f>A8*(1+$R$7)</f>
        <v>1.7988910430804719</v>
      </c>
      <c r="B9">
        <f>B8*(1+$R$5)</f>
        <v>1407.1004226562504</v>
      </c>
      <c r="C9">
        <f>(($R$3)*C8^($R$2)+(1-$R$4)*C8)/(1+$R$5+$R$7)</f>
        <v>4.1013533156144195</v>
      </c>
      <c r="D9" s="2">
        <f>C9^($R$2)</f>
        <v>1.3261279750956769</v>
      </c>
      <c r="E9" s="2">
        <f>(1-$R$3)*D9</f>
        <v>0.53045119003827079</v>
      </c>
      <c r="F9" s="2">
        <f>C9*A9</f>
        <v>7.3778877439671753</v>
      </c>
      <c r="G9" s="2">
        <f t="shared" si="0"/>
        <v>1.9984873840908814</v>
      </c>
      <c r="H9" s="2">
        <f t="shared" si="2"/>
        <v>0.12034826872088811</v>
      </c>
      <c r="I9" s="2">
        <f>D9*A9</f>
        <v>2.3855597363780561</v>
      </c>
      <c r="J9" s="2">
        <f>E9*A9</f>
        <v>0.95422389455122258</v>
      </c>
      <c r="K9" s="2">
        <f>F9*B9</f>
        <v>10381.428962846583</v>
      </c>
      <c r="L9" s="2">
        <f t="shared" si="1"/>
        <v>9.2477738122590427</v>
      </c>
      <c r="M9" s="2">
        <f t="shared" si="3"/>
        <v>0.16913843289031938</v>
      </c>
      <c r="N9" s="2">
        <f>I9*B9</f>
        <v>3356.722113329296</v>
      </c>
      <c r="O9" s="2">
        <f>J9*B9</f>
        <v>1342.6888453317185</v>
      </c>
      <c r="P9">
        <v>5.3220000000000001</v>
      </c>
      <c r="Q9" t="s">
        <v>6</v>
      </c>
      <c r="R9">
        <v>5.3220000000000001</v>
      </c>
      <c r="S9">
        <f>(R3/(R4+R5+R7))^(1/(1-R2))</f>
        <v>5.3221653764419772</v>
      </c>
    </row>
    <row r="10" spans="1:19" s="1" customFormat="1" x14ac:dyDescent="0.25">
      <c r="A10">
        <f>A9*(1+$R$7)</f>
        <v>1.956294009350013</v>
      </c>
      <c r="B10">
        <f>B9*(1+$R$5)</f>
        <v>1477.4554437890631</v>
      </c>
      <c r="C10">
        <f>(($R$3)*C9^($R$2)+(1-$R$4)*C9)/(1+$R$5+$R$7)</f>
        <v>4.2329697005358575</v>
      </c>
      <c r="D10" s="2">
        <f>C10^($R$2)</f>
        <v>1.3345321229449072</v>
      </c>
      <c r="E10" s="2">
        <f>(1-$R$3)*D10</f>
        <v>0.5338128491779629</v>
      </c>
      <c r="F10" s="2">
        <f>C10*A10</f>
        <v>8.2809332669184172</v>
      </c>
      <c r="G10" s="2">
        <f t="shared" si="0"/>
        <v>2.113955675441435</v>
      </c>
      <c r="H10" s="2">
        <f t="shared" si="2"/>
        <v>0.11546829135055359</v>
      </c>
      <c r="I10" s="2">
        <f>D10*A10</f>
        <v>2.6107371974022771</v>
      </c>
      <c r="J10" s="2">
        <f>E10*A10</f>
        <v>1.0442948789609108</v>
      </c>
      <c r="K10" s="2">
        <f>F10*B10</f>
        <v>12234.709934862567</v>
      </c>
      <c r="L10" s="2">
        <f t="shared" si="1"/>
        <v>9.4120322677790291</v>
      </c>
      <c r="M10" s="2">
        <f t="shared" si="3"/>
        <v>0.16425845551998641</v>
      </c>
      <c r="N10" s="2">
        <f>I10*B10</f>
        <v>3857.247884604596</v>
      </c>
      <c r="O10" s="2">
        <f>J10*B10</f>
        <v>1542.8991538418384</v>
      </c>
      <c r="P10">
        <v>5.3220000000000001</v>
      </c>
      <c r="Q10" t="s">
        <v>7</v>
      </c>
      <c r="R10">
        <v>1.3971</v>
      </c>
      <c r="S10"/>
    </row>
    <row r="11" spans="1:19" x14ac:dyDescent="0.25">
      <c r="A11">
        <f>A10*(1+$R$7)</f>
        <v>2.1274697351681389</v>
      </c>
      <c r="B11">
        <f>B10*(1+$R$5)</f>
        <v>1551.3282159785163</v>
      </c>
      <c r="C11">
        <f>(($R$3)*C10^($R$2)+(1-$R$4)*C10)/(1+$R$5+$R$7)</f>
        <v>4.3507952354216126</v>
      </c>
      <c r="D11" s="2">
        <f>C11^($R$2)</f>
        <v>1.3418801508986369</v>
      </c>
      <c r="E11" s="2">
        <f>(1-$R$3)*D11</f>
        <v>0.53675206035945477</v>
      </c>
      <c r="F11" s="2">
        <f>C11*A11</f>
        <v>9.2561851872732177</v>
      </c>
      <c r="G11" s="2">
        <f t="shared" si="0"/>
        <v>2.2252919969592986</v>
      </c>
      <c r="H11" s="2">
        <f t="shared" si="2"/>
        <v>0.11133632151786355</v>
      </c>
      <c r="I11" s="2">
        <f>D11*A11</f>
        <v>2.8548094092597052</v>
      </c>
      <c r="J11" s="2">
        <f>E11*A11</f>
        <v>1.1419237637038822</v>
      </c>
      <c r="K11" s="2">
        <f>F11*B11</f>
        <v>14359.381253339328</v>
      </c>
      <c r="L11" s="2">
        <f t="shared" si="1"/>
        <v>9.5721587534663239</v>
      </c>
      <c r="M11" s="2">
        <f t="shared" si="3"/>
        <v>0.16012648568729482</v>
      </c>
      <c r="N11" s="2">
        <f>I11*B11</f>
        <v>4428.7463878255403</v>
      </c>
      <c r="O11" s="2">
        <f>J11*B11</f>
        <v>1771.4985551302163</v>
      </c>
      <c r="P11">
        <v>5.3220000000000001</v>
      </c>
      <c r="Q11" t="s">
        <v>8</v>
      </c>
      <c r="R11">
        <v>0.55879999999999996</v>
      </c>
    </row>
    <row r="12" spans="1:19" x14ac:dyDescent="0.25">
      <c r="A12">
        <f>A11*(1+$R$7)</f>
        <v>2.3136233369953509</v>
      </c>
      <c r="B12">
        <f>B11*(1+$R$5)</f>
        <v>1628.8946267774422</v>
      </c>
      <c r="C12">
        <f>(($R$3)*C11^($R$2)+(1-$R$4)*C11)/(1+$R$5+$R$7)</f>
        <v>4.4561823483537255</v>
      </c>
      <c r="D12" s="2">
        <f>C12^($R$2)</f>
        <v>1.3483188023042187</v>
      </c>
      <c r="E12" s="2">
        <f>(1-$R$3)*D12</f>
        <v>0.53932752092168756</v>
      </c>
      <c r="F12" s="2">
        <f>C12*A12</f>
        <v>10.309927475057926</v>
      </c>
      <c r="G12" s="2">
        <f t="shared" si="0"/>
        <v>2.3331072635771557</v>
      </c>
      <c r="H12" s="2">
        <f t="shared" si="2"/>
        <v>0.10781526661785712</v>
      </c>
      <c r="I12" s="2">
        <f>D12*A12</f>
        <v>3.1195018467206617</v>
      </c>
      <c r="J12" s="2">
        <f>E12*A12</f>
        <v>1.2478007386882648</v>
      </c>
      <c r="K12" s="2">
        <f>F12*B12</f>
        <v>16793.785466586978</v>
      </c>
      <c r="L12" s="2">
        <f t="shared" si="1"/>
        <v>9.7287641842536132</v>
      </c>
      <c r="M12" s="2">
        <f t="shared" si="3"/>
        <v>0.15660543078728928</v>
      </c>
      <c r="N12" s="2">
        <f>I12*B12</f>
        <v>5081.3397963455936</v>
      </c>
      <c r="O12" s="2">
        <f>J12*B12</f>
        <v>2032.5359185382379</v>
      </c>
      <c r="P12">
        <v>5.3220000000000001</v>
      </c>
    </row>
    <row r="13" spans="1:19" x14ac:dyDescent="0.25">
      <c r="A13">
        <f>A12*(1+$R$7)</f>
        <v>2.5160653789824439</v>
      </c>
      <c r="B13">
        <f>B12*(1+$R$5)</f>
        <v>1710.3393581163143</v>
      </c>
      <c r="C13">
        <f>(($R$3)*C12^($R$2)+(1-$R$4)*C12)/(1+$R$5+$R$7)</f>
        <v>4.5503736112256554</v>
      </c>
      <c r="D13" s="2">
        <f>C13^($R$2)</f>
        <v>1.3539711518475683</v>
      </c>
      <c r="E13" s="2">
        <f>(1-$R$3)*D13</f>
        <v>0.54158846073902733</v>
      </c>
      <c r="F13" s="2">
        <f>C13*A13</f>
        <v>11.44903750464019</v>
      </c>
      <c r="G13" s="2">
        <f t="shared" si="0"/>
        <v>2.437905665736833</v>
      </c>
      <c r="H13" s="2">
        <f t="shared" si="2"/>
        <v>0.10479840215967728</v>
      </c>
      <c r="I13" s="2">
        <f>D13*A13</f>
        <v>3.4066799393046479</v>
      </c>
      <c r="J13" s="2">
        <f>E13*A13</f>
        <v>1.3626719757218593</v>
      </c>
      <c r="K13" s="2">
        <f>F13*B13</f>
        <v>19581.739456735912</v>
      </c>
      <c r="L13" s="2">
        <f t="shared" si="1"/>
        <v>9.8823527505827222</v>
      </c>
      <c r="M13" s="2">
        <f t="shared" si="3"/>
        <v>0.153588566329109</v>
      </c>
      <c r="N13" s="2">
        <f>I13*B13</f>
        <v>5826.5787806980361</v>
      </c>
      <c r="O13" s="2">
        <f>J13*B13</f>
        <v>2330.6315122792148</v>
      </c>
      <c r="P13">
        <v>5.3220000000000001</v>
      </c>
    </row>
    <row r="14" spans="1:19" x14ac:dyDescent="0.25">
      <c r="A14">
        <f>A13*(1+$R$7)</f>
        <v>2.7362210996434073</v>
      </c>
      <c r="B14">
        <f>B13*(1+$R$5)</f>
        <v>1795.8563260221301</v>
      </c>
      <c r="C14">
        <f>(($R$3)*C13^($R$2)+(1-$R$4)*C13)/(1+$R$5+$R$7)</f>
        <v>4.6345044660304904</v>
      </c>
      <c r="D14" s="2">
        <f>C14^($R$2)</f>
        <v>1.3589411854207789</v>
      </c>
      <c r="E14" s="2">
        <f>(1-$R$3)*D14</f>
        <v>0.54357647416831156</v>
      </c>
      <c r="F14" s="2">
        <f>C14*A14</f>
        <v>12.681028906344231</v>
      </c>
      <c r="G14" s="2">
        <f t="shared" si="0"/>
        <v>2.5401070897505376</v>
      </c>
      <c r="H14" s="2">
        <f t="shared" si="2"/>
        <v>0.10220142401370458</v>
      </c>
      <c r="I14" s="2">
        <f>D14*A14</f>
        <v>3.718363544722759</v>
      </c>
      <c r="J14" s="2">
        <f>E14*A14</f>
        <v>1.4873454178891037</v>
      </c>
      <c r="K14" s="2">
        <f>F14*B14</f>
        <v>22773.305981927781</v>
      </c>
      <c r="L14" s="2">
        <f t="shared" si="1"/>
        <v>10.033344338765859</v>
      </c>
      <c r="M14" s="2">
        <f t="shared" si="3"/>
        <v>0.15099158818313718</v>
      </c>
      <c r="N14" s="2">
        <f>I14*B14</f>
        <v>6677.6466942404386</v>
      </c>
      <c r="O14" s="2">
        <f>J14*B14</f>
        <v>2671.0586776961754</v>
      </c>
      <c r="P14">
        <v>5.3220000000000001</v>
      </c>
    </row>
    <row r="15" spans="1:19" x14ac:dyDescent="0.25">
      <c r="A15">
        <f>A14*(1+$R$7)</f>
        <v>2.9756404458622052</v>
      </c>
      <c r="B15">
        <f>B14*(1+$R$5)</f>
        <v>1885.6491423232367</v>
      </c>
      <c r="C15">
        <f>(($R$3)*C14^($R$2)+(1-$R$4)*C14)/(1+$R$5+$R$7)</f>
        <v>4.7096079894174494</v>
      </c>
      <c r="D15" s="2">
        <f>C15^($R$2)</f>
        <v>1.3633173192255759</v>
      </c>
      <c r="E15" s="2">
        <f>(1-$R$3)*D15</f>
        <v>0.54532692769023039</v>
      </c>
      <c r="F15" s="2">
        <f>C15*A15</f>
        <v>14.014100017466342</v>
      </c>
      <c r="G15" s="2">
        <f t="shared" si="0"/>
        <v>2.6400639668906449</v>
      </c>
      <c r="H15" s="2">
        <f t="shared" si="2"/>
        <v>9.995687714010737E-2</v>
      </c>
      <c r="I15" s="2">
        <f>D15*A15</f>
        <v>4.0567421556320591</v>
      </c>
      <c r="J15" s="2">
        <f>E15*A15</f>
        <v>1.6226968622528237</v>
      </c>
      <c r="K15" s="2">
        <f>F15*B15</f>
        <v>26425.675678367465</v>
      </c>
      <c r="L15" s="2">
        <f t="shared" si="1"/>
        <v>10.182091380075398</v>
      </c>
      <c r="M15" s="2">
        <f t="shared" si="3"/>
        <v>0.14874704130953909</v>
      </c>
      <c r="N15" s="2">
        <f>I15*B15</f>
        <v>7649.5923663941103</v>
      </c>
      <c r="O15" s="2">
        <f>J15*B15</f>
        <v>3059.8369465576443</v>
      </c>
      <c r="P15">
        <v>5.3220000000000001</v>
      </c>
    </row>
    <row r="16" spans="1:19" x14ac:dyDescent="0.25">
      <c r="A16">
        <f>A15*(1+$R$7)</f>
        <v>3.2360089848751481</v>
      </c>
      <c r="B16">
        <f>B15*(1+$R$5)</f>
        <v>1979.9315994393985</v>
      </c>
      <c r="C16">
        <f>(($R$3)*C15^($R$2)+(1-$R$4)*C15)/(1+$R$5+$R$7)</f>
        <v>4.7766208537709414</v>
      </c>
      <c r="D16" s="2">
        <f>C16^($R$2)</f>
        <v>1.3671751439977449</v>
      </c>
      <c r="E16" s="2">
        <f>(1-$R$3)*D16</f>
        <v>0.54687005759909801</v>
      </c>
      <c r="F16" s="2">
        <f>C16*A16</f>
        <v>15.457188000144766</v>
      </c>
      <c r="G16" s="2">
        <f t="shared" si="0"/>
        <v>2.7380741378797286</v>
      </c>
      <c r="H16" s="2">
        <f t="shared" si="2"/>
        <v>9.8010170989083711E-2</v>
      </c>
      <c r="I16" s="2">
        <f>D16*A16</f>
        <v>4.4241910498746764</v>
      </c>
      <c r="J16" s="2">
        <f>E16*A16</f>
        <v>1.7696764199498709</v>
      </c>
      <c r="K16" s="2">
        <f>F16*B16</f>
        <v>30604.174959962103</v>
      </c>
      <c r="L16" s="2">
        <f t="shared" si="1"/>
        <v>10.328891715233915</v>
      </c>
      <c r="M16" s="2">
        <f t="shared" si="3"/>
        <v>0.14680033515851676</v>
      </c>
      <c r="N16" s="2">
        <f>I16*B16</f>
        <v>8759.5956616038402</v>
      </c>
      <c r="O16" s="2">
        <f>J16*B16</f>
        <v>3503.8382646415366</v>
      </c>
      <c r="P16">
        <v>5.3220000000000001</v>
      </c>
    </row>
    <row r="17" spans="1:16" x14ac:dyDescent="0.25">
      <c r="A17">
        <f>A16*(1+$R$7)</f>
        <v>3.5191597710517231</v>
      </c>
      <c r="B17">
        <f>B16*(1+$R$5)</f>
        <v>2078.9281794113685</v>
      </c>
      <c r="C17">
        <f>(($R$3)*C16^($R$2)+(1-$R$4)*C16)/(1+$R$5+$R$7)</f>
        <v>4.8363899104124561</v>
      </c>
      <c r="D17" s="2">
        <f>C17^($R$2)</f>
        <v>1.3705795933681817</v>
      </c>
      <c r="E17" s="2">
        <f>(1-$R$3)*D17</f>
        <v>0.54823183734727265</v>
      </c>
      <c r="F17" s="2">
        <f>C17*A17</f>
        <v>17.020028809843964</v>
      </c>
      <c r="G17" s="2">
        <f t="shared" si="0"/>
        <v>2.8343908158490811</v>
      </c>
      <c r="H17" s="2">
        <f t="shared" si="2"/>
        <v>9.6316677969352504E-2</v>
      </c>
      <c r="I17" s="2">
        <f>D17*A17</f>
        <v>4.8232885680057338</v>
      </c>
      <c r="J17" s="2">
        <f>E17*A17</f>
        <v>1.9293154272022934</v>
      </c>
      <c r="K17" s="2">
        <f>F17*B17</f>
        <v>35383.417507177954</v>
      </c>
      <c r="L17" s="2">
        <f t="shared" si="1"/>
        <v>10.473998557372699</v>
      </c>
      <c r="M17" s="2">
        <f t="shared" si="3"/>
        <v>0.14510684213878378</v>
      </c>
      <c r="N17" s="2">
        <f>I17*B17</f>
        <v>10027.270521459826</v>
      </c>
      <c r="O17" s="2">
        <f>J17*B17</f>
        <v>4010.9082085839304</v>
      </c>
      <c r="P17">
        <v>5.3220000000000001</v>
      </c>
    </row>
    <row r="18" spans="1:16" x14ac:dyDescent="0.25">
      <c r="A18">
        <f>A17*(1+$R$7)</f>
        <v>3.8270862510187484</v>
      </c>
      <c r="B18">
        <f>B17*(1+$R$5)</f>
        <v>2182.874588381937</v>
      </c>
      <c r="C18">
        <f>(($R$3)*C17^($R$2)+(1-$R$4)*C17)/(1+$R$5+$R$7)</f>
        <v>4.8896790050330692</v>
      </c>
      <c r="D18" s="2">
        <f>C18^($R$2)</f>
        <v>1.3735866775687582</v>
      </c>
      <c r="E18" s="2">
        <f>(1-$R$3)*D18</f>
        <v>0.54943467102750332</v>
      </c>
      <c r="F18" s="2">
        <f>C18*A18</f>
        <v>18.713223292057094</v>
      </c>
      <c r="G18" s="2">
        <f t="shared" si="0"/>
        <v>2.9292304018808859</v>
      </c>
      <c r="H18" s="2">
        <f t="shared" si="2"/>
        <v>9.4839586031804757E-2</v>
      </c>
      <c r="I18" s="2">
        <f>D18*A18</f>
        <v>5.2568346883059176</v>
      </c>
      <c r="J18" s="2">
        <f>E18*A18</f>
        <v>2.1027338753223672</v>
      </c>
      <c r="K18" s="2">
        <f>F18*B18</f>
        <v>40848.619590948409</v>
      </c>
      <c r="L18" s="2">
        <f t="shared" si="1"/>
        <v>10.617628307573936</v>
      </c>
      <c r="M18" s="2">
        <f t="shared" si="3"/>
        <v>0.14362975020123692</v>
      </c>
      <c r="N18" s="2">
        <f>I18*B18</f>
        <v>11475.010856427667</v>
      </c>
      <c r="O18" s="2">
        <f>J18*B18</f>
        <v>4590.0043425710674</v>
      </c>
      <c r="P18">
        <v>5.3220000000000001</v>
      </c>
    </row>
    <row r="19" spans="1:16" x14ac:dyDescent="0.25">
      <c r="A19">
        <f>A18*(1+$R$7)</f>
        <v>4.161956297982889</v>
      </c>
      <c r="B19">
        <f>B18*(1+$R$5)</f>
        <v>2292.0183178010338</v>
      </c>
      <c r="C19">
        <f>(($R$3)*C18^($R$2)+(1-$R$4)*C18)/(1+$R$5+$R$7)</f>
        <v>4.9371757639328901</v>
      </c>
      <c r="D19" s="2">
        <f>C19^($R$2)</f>
        <v>1.3762448844147686</v>
      </c>
      <c r="E19" s="2">
        <f>(1-$R$3)*D19</f>
        <v>0.55049795376590749</v>
      </c>
      <c r="F19" s="2">
        <f>C19*A19</f>
        <v>20.548309764948975</v>
      </c>
      <c r="G19" s="2">
        <f t="shared" si="0"/>
        <v>3.0227786876787084</v>
      </c>
      <c r="H19" s="2">
        <f t="shared" si="2"/>
        <v>9.3548285797822484E-2</v>
      </c>
      <c r="I19" s="2">
        <f>D19*A19</f>
        <v>5.7278710642567789</v>
      </c>
      <c r="J19" s="2">
        <f>E19*A19</f>
        <v>2.2911484257027119</v>
      </c>
      <c r="K19" s="2">
        <f>F19*B19</f>
        <v>47097.102381112905</v>
      </c>
      <c r="L19" s="2">
        <f t="shared" si="1"/>
        <v>10.759966757541189</v>
      </c>
      <c r="M19" s="2">
        <f t="shared" si="3"/>
        <v>0.14233844996725331</v>
      </c>
      <c r="N19" s="2">
        <f>I19*B19</f>
        <v>13128.38540127904</v>
      </c>
      <c r="O19" s="2">
        <f>J19*B19</f>
        <v>5251.354160511617</v>
      </c>
      <c r="P19">
        <v>5.3220000000000001</v>
      </c>
    </row>
    <row r="20" spans="1:16" x14ac:dyDescent="0.25">
      <c r="A20">
        <f>A19*(1+$R$7)</f>
        <v>4.5261274740563913</v>
      </c>
      <c r="B20">
        <f>B19*(1+$R$5)</f>
        <v>2406.6192336910858</v>
      </c>
      <c r="C20">
        <f>(($R$3)*C19^($R$2)+(1-$R$4)*C19)/(1+$R$5+$R$7)</f>
        <v>4.9794981796071154</v>
      </c>
      <c r="D20" s="2">
        <f>C20^($R$2)</f>
        <v>1.3785963223040283</v>
      </c>
      <c r="E20" s="2">
        <f>(1-$R$3)*D20</f>
        <v>0.55143852892161138</v>
      </c>
      <c r="F20" s="2">
        <f>C20*A20</f>
        <v>22.537843517733553</v>
      </c>
      <c r="G20" s="2">
        <f t="shared" si="0"/>
        <v>3.1151958304646823</v>
      </c>
      <c r="H20" s="2">
        <f t="shared" si="2"/>
        <v>9.2417142785973905E-2</v>
      </c>
      <c r="I20" s="2">
        <f>D20*A20</f>
        <v>6.2397026900133623</v>
      </c>
      <c r="J20" s="2">
        <f>E20*A20</f>
        <v>2.4958810760053454</v>
      </c>
      <c r="K20" s="2">
        <f>F20*B20</f>
        <v>54240.007695697524</v>
      </c>
      <c r="L20" s="2">
        <f t="shared" si="1"/>
        <v>10.901174064496596</v>
      </c>
      <c r="M20" s="2">
        <f t="shared" si="3"/>
        <v>0.14120730695540651</v>
      </c>
      <c r="N20" s="2">
        <f>I20*B20</f>
        <v>15016.588506300164</v>
      </c>
      <c r="O20" s="2">
        <f>J20*B20</f>
        <v>6006.6354025200671</v>
      </c>
      <c r="P20">
        <v>5.3220000000000001</v>
      </c>
    </row>
    <row r="21" spans="1:16" x14ac:dyDescent="0.25">
      <c r="A21">
        <f>A20*(1+$R$7)</f>
        <v>4.9221636280363255</v>
      </c>
      <c r="B21">
        <f>B20*(1+$R$5)</f>
        <v>2526.9501953756403</v>
      </c>
      <c r="C21">
        <f>(($R$3)*C20^($R$2)+(1-$R$4)*C20)/(1+$R$5+$R$7)</f>
        <v>5.0172008873823213</v>
      </c>
      <c r="D21" s="2">
        <f>C21^($R$2)</f>
        <v>1.3806776608237983</v>
      </c>
      <c r="E21" s="2">
        <f>(1-$R$3)*D21</f>
        <v>0.55227106432951933</v>
      </c>
      <c r="F21" s="2">
        <f>C21*A21</f>
        <v>24.695483722424839</v>
      </c>
      <c r="G21" s="2">
        <f t="shared" si="0"/>
        <v>3.2066203816697438</v>
      </c>
      <c r="H21" s="2">
        <f t="shared" si="2"/>
        <v>9.1424551205061544E-2</v>
      </c>
      <c r="I21" s="2">
        <f>D21*A21</f>
        <v>6.7959213641491738</v>
      </c>
      <c r="J21" s="2">
        <f>E21*A21</f>
        <v>2.7183685456596698</v>
      </c>
      <c r="K21" s="2">
        <f>F21*B21</f>
        <v>62404.257417277389</v>
      </c>
      <c r="L21" s="2">
        <f t="shared" si="1"/>
        <v>11.04138877987109</v>
      </c>
      <c r="M21" s="2">
        <f t="shared" si="3"/>
        <v>0.14021471537449415</v>
      </c>
      <c r="N21" s="2">
        <f>I21*B21</f>
        <v>17172.954818894243</v>
      </c>
      <c r="O21" s="2">
        <f>J21*B21</f>
        <v>6869.1819275576981</v>
      </c>
      <c r="P21">
        <v>5.3220000000000001</v>
      </c>
    </row>
    <row r="22" spans="1:16" x14ac:dyDescent="0.25">
      <c r="A22">
        <f>A21*(1+$R$7)</f>
        <v>5.3528529454895031</v>
      </c>
      <c r="B22">
        <f>B21*(1+$R$5)</f>
        <v>2653.2977051444223</v>
      </c>
      <c r="C22">
        <f>(($R$3)*C21^($R$2)+(1-$R$4)*C21)/(1+$R$5+$R$7)</f>
        <v>5.0507810691243549</v>
      </c>
      <c r="D22" s="2">
        <f>C22^($R$2)</f>
        <v>1.3825209108602601</v>
      </c>
      <c r="E22" s="2">
        <f>(1-$R$3)*D22</f>
        <v>0.55300836434410405</v>
      </c>
      <c r="F22" s="2">
        <f>C22*A22</f>
        <v>27.036088322884925</v>
      </c>
      <c r="G22" s="2">
        <f t="shared" si="0"/>
        <v>3.2971725780949157</v>
      </c>
      <c r="H22" s="2">
        <f t="shared" si="2"/>
        <v>9.0552196425171871E-2</v>
      </c>
      <c r="I22" s="2">
        <f>D22*A22</f>
        <v>7.4004311298991743</v>
      </c>
      <c r="J22" s="2">
        <f>E22*A22</f>
        <v>2.9601724519596697</v>
      </c>
      <c r="K22" s="2">
        <f>F22*B22</f>
        <v>71734.791103192489</v>
      </c>
      <c r="L22" s="2">
        <f t="shared" si="1"/>
        <v>11.180731140465694</v>
      </c>
      <c r="M22" s="2">
        <f t="shared" si="3"/>
        <v>0.13934236059460403</v>
      </c>
      <c r="N22" s="2">
        <f>I22*B22</f>
        <v>19635.546934040824</v>
      </c>
      <c r="O22" s="2">
        <f>J22*B22</f>
        <v>7854.2187736163296</v>
      </c>
      <c r="P22">
        <v>5.3220000000000001</v>
      </c>
    </row>
    <row r="23" spans="1:16" x14ac:dyDescent="0.25">
      <c r="A23">
        <f>A22*(1+$R$7)</f>
        <v>5.8212275782198342</v>
      </c>
      <c r="B23">
        <f>B22*(1+$R$5)</f>
        <v>2785.9625904016434</v>
      </c>
      <c r="C23">
        <f>(($R$3)*C22^($R$2)+(1-$R$4)*C22)/(1+$R$5+$R$7)</f>
        <v>5.0806839509960655</v>
      </c>
      <c r="D23" s="2">
        <f>C23^($R$2)</f>
        <v>1.3841540761680311</v>
      </c>
      <c r="E23" s="2">
        <f>(1-$R$3)*D23</f>
        <v>0.55366163046721251</v>
      </c>
      <c r="F23" s="2">
        <f>C23*A23</f>
        <v>29.575817531757206</v>
      </c>
      <c r="G23" s="2">
        <f t="shared" si="0"/>
        <v>3.3869570521453647</v>
      </c>
      <c r="H23" s="2">
        <f t="shared" si="2"/>
        <v>8.9784474050448981E-2</v>
      </c>
      <c r="I23" s="2">
        <f>D23*A23</f>
        <v>8.0574758806947404</v>
      </c>
      <c r="J23" s="2">
        <f>E23*A23</f>
        <v>3.2229903522778964</v>
      </c>
      <c r="K23" s="2">
        <f>F23*B23</f>
        <v>82397.121224020651</v>
      </c>
      <c r="L23" s="2">
        <f t="shared" si="1"/>
        <v>11.319305778685575</v>
      </c>
      <c r="M23" s="2">
        <f t="shared" si="3"/>
        <v>0.1385746382198807</v>
      </c>
      <c r="N23" s="2">
        <f>I23*B23</f>
        <v>22447.826376679081</v>
      </c>
      <c r="O23" s="2">
        <f>J23*B23</f>
        <v>8979.1305506716344</v>
      </c>
      <c r="P23">
        <v>5.3220000000000001</v>
      </c>
    </row>
    <row r="24" spans="1:16" x14ac:dyDescent="0.25">
      <c r="A24">
        <f>A23*(1+$R$7)</f>
        <v>6.330584991314069</v>
      </c>
      <c r="B24">
        <f>B23*(1+$R$5)</f>
        <v>2925.2607199217259</v>
      </c>
      <c r="C24">
        <f>(($R$3)*C23^($R$2)+(1-$R$4)*C23)/(1+$R$5+$R$7)</f>
        <v>5.1073078836720551</v>
      </c>
      <c r="D24" s="2">
        <f>C24^($R$2)</f>
        <v>1.3856017010520945</v>
      </c>
      <c r="E24" s="2">
        <f>(1-$R$3)*D24</f>
        <v>0.55424068042083785</v>
      </c>
      <c r="F24" s="2">
        <f>C24*A24</f>
        <v>32.33224663439433</v>
      </c>
      <c r="G24" s="2">
        <f t="shared" si="0"/>
        <v>3.4760650800249335</v>
      </c>
      <c r="H24" s="2">
        <f t="shared" si="2"/>
        <v>8.9108027879568841E-2</v>
      </c>
      <c r="I24" s="2">
        <f>D24*A24</f>
        <v>8.7716693326196324</v>
      </c>
      <c r="J24" s="2">
        <f>E24*A24</f>
        <v>3.5086677330478535</v>
      </c>
      <c r="K24" s="2">
        <f>F24*B24</f>
        <v>94580.251066415163</v>
      </c>
      <c r="L24" s="2">
        <f t="shared" si="1"/>
        <v>11.457203970734575</v>
      </c>
      <c r="M24" s="2">
        <f t="shared" si="3"/>
        <v>0.13789819204900056</v>
      </c>
      <c r="N24" s="2">
        <f>I24*B24</f>
        <v>25659.41974685423</v>
      </c>
      <c r="O24" s="2">
        <f>J24*B24</f>
        <v>10263.767898741695</v>
      </c>
      <c r="P24">
        <v>5.3220000000000001</v>
      </c>
    </row>
    <row r="25" spans="1:16" x14ac:dyDescent="0.25">
      <c r="A25">
        <f>A24*(1+$R$7)</f>
        <v>6.8845111780540496</v>
      </c>
      <c r="B25">
        <f>B24*(1+$R$5)</f>
        <v>3071.5237559178122</v>
      </c>
      <c r="C25">
        <f>(($R$3)*C24^($R$2)+(1-$R$4)*C24)/(1+$R$5+$R$7)</f>
        <v>5.1310090080262603</v>
      </c>
      <c r="D25" s="2">
        <f>C25^($R$2)</f>
        <v>1.3868853333786717</v>
      </c>
      <c r="E25" s="2">
        <f>(1-$R$3)*D25</f>
        <v>0.55475413335146873</v>
      </c>
      <c r="F25" s="2">
        <f>C25*A25</f>
        <v>35.324488870452811</v>
      </c>
      <c r="G25" s="2">
        <f t="shared" si="0"/>
        <v>3.5645764591227476</v>
      </c>
      <c r="H25" s="2">
        <f t="shared" si="2"/>
        <v>8.8511379097814036E-2</v>
      </c>
      <c r="I25" s="2">
        <f>D25*A25</f>
        <v>9.5480275803246819</v>
      </c>
      <c r="J25" s="2">
        <f>E25*A25</f>
        <v>3.8192110321298731</v>
      </c>
      <c r="K25" s="2">
        <f>F25*B25</f>
        <v>108500.00673125018</v>
      </c>
      <c r="L25" s="2">
        <f t="shared" si="1"/>
        <v>11.594505514001822</v>
      </c>
      <c r="M25" s="2">
        <f t="shared" si="3"/>
        <v>0.13730154326724708</v>
      </c>
      <c r="N25" s="2">
        <f>I25*B25</f>
        <v>29326.993535125726</v>
      </c>
      <c r="O25" s="2">
        <f>J25*B25</f>
        <v>11730.797414050292</v>
      </c>
      <c r="P25">
        <v>5.3220000000000001</v>
      </c>
    </row>
    <row r="26" spans="1:16" x14ac:dyDescent="0.25">
      <c r="A26">
        <f>A25*(1+$R$7)</f>
        <v>7.4869059061337779</v>
      </c>
      <c r="B26">
        <f>B25*(1+$R$5)</f>
        <v>3225.0999437137029</v>
      </c>
      <c r="C26">
        <f>(($R$3)*C25^($R$2)+(1-$R$4)*C25)/(1+$R$5+$R$7)</f>
        <v>5.1521055190267591</v>
      </c>
      <c r="D26" s="2">
        <f>C26^($R$2)</f>
        <v>1.3880239180407492</v>
      </c>
      <c r="E26" s="2">
        <f>(1-$R$3)*D26</f>
        <v>0.55520956721629966</v>
      </c>
      <c r="F26" s="2">
        <f>C26*A26</f>
        <v>38.573329239425874</v>
      </c>
      <c r="G26" s="2">
        <f t="shared" si="0"/>
        <v>3.6525610853067185</v>
      </c>
      <c r="H26" s="2">
        <f t="shared" si="2"/>
        <v>8.798462618397096E-2</v>
      </c>
      <c r="I26" s="2">
        <f>D26*A26</f>
        <v>10.392004469834232</v>
      </c>
      <c r="J26" s="2">
        <f>E26*A26</f>
        <v>4.1568017879336923</v>
      </c>
      <c r="K26" s="2">
        <f>F26*B26</f>
        <v>124402.84195892252</v>
      </c>
      <c r="L26" s="2">
        <f t="shared" si="1"/>
        <v>11.731280304355225</v>
      </c>
      <c r="M26" s="2">
        <f t="shared" si="3"/>
        <v>0.13677479035340312</v>
      </c>
      <c r="N26" s="2">
        <f>I26*B26</f>
        <v>33515.25303073493</v>
      </c>
      <c r="O26" s="2">
        <f>J26*B26</f>
        <v>13406.10121229397</v>
      </c>
      <c r="P26">
        <v>5.3220000000000001</v>
      </c>
    </row>
    <row r="27" spans="1:16" x14ac:dyDescent="0.25">
      <c r="A27">
        <f>A26*(1+$R$7)</f>
        <v>8.1420101729204823</v>
      </c>
      <c r="B27">
        <f>B26*(1+$R$5)</f>
        <v>3386.3549408993881</v>
      </c>
      <c r="C27">
        <f>(($R$3)*C26^($R$2)+(1-$R$4)*C26)/(1+$R$5+$R$7)</f>
        <v>5.1708815467874052</v>
      </c>
      <c r="D27" s="2">
        <f>C27^($R$2)</f>
        <v>1.3890341328927964</v>
      </c>
      <c r="E27" s="2">
        <f>(1-$R$3)*D27</f>
        <v>0.55561365315711864</v>
      </c>
      <c r="F27" s="2">
        <f>C27*A27</f>
        <v>42.101370156909852</v>
      </c>
      <c r="G27" s="2">
        <f t="shared" si="0"/>
        <v>3.7400802854535198</v>
      </c>
      <c r="H27" s="2">
        <f t="shared" si="2"/>
        <v>8.7519200146801257E-2</v>
      </c>
      <c r="I27" s="2">
        <f>D27*A27</f>
        <v>11.30953004054693</v>
      </c>
      <c r="J27" s="2">
        <f>E27*A27</f>
        <v>4.5238120162187725</v>
      </c>
      <c r="K27" s="2">
        <f>F27*B27</f>
        <v>142570.18284948572</v>
      </c>
      <c r="L27" s="2">
        <f t="shared" si="1"/>
        <v>11.867589668671458</v>
      </c>
      <c r="M27" s="2">
        <f t="shared" si="3"/>
        <v>0.13630936431623297</v>
      </c>
      <c r="N27" s="2">
        <f>I27*B27</f>
        <v>38298.082932056153</v>
      </c>
      <c r="O27" s="2">
        <f>J27*B27</f>
        <v>15319.233172822464</v>
      </c>
      <c r="P27">
        <v>5.3220000000000001</v>
      </c>
    </row>
    <row r="28" spans="1:16" x14ac:dyDescent="0.25">
      <c r="A28">
        <f>A27*(1+$R$7)</f>
        <v>8.8544360630510237</v>
      </c>
      <c r="B28">
        <f>B27*(1+$R$5)</f>
        <v>3555.6726879443577</v>
      </c>
      <c r="C28">
        <f>(($R$3)*C27^($R$2)+(1-$R$4)*C27)/(1+$R$5+$R$7)</f>
        <v>5.1875906774394158</v>
      </c>
      <c r="D28" s="2">
        <f>C28^($R$2)</f>
        <v>1.3899306767795925</v>
      </c>
      <c r="E28" s="2">
        <f>(1-$R$3)*D28</f>
        <v>0.55597227071183697</v>
      </c>
      <c r="F28" s="2">
        <f>C28*A28</f>
        <v>45.933189974666853</v>
      </c>
      <c r="G28" s="2">
        <f t="shared" si="0"/>
        <v>3.8271879488906171</v>
      </c>
      <c r="H28" s="2">
        <f t="shared" si="2"/>
        <v>8.7107663437097305E-2</v>
      </c>
      <c r="I28" s="2">
        <f>D28*A28</f>
        <v>12.30705230961814</v>
      </c>
      <c r="J28" s="2">
        <f>E28*A28</f>
        <v>4.9228209238472553</v>
      </c>
      <c r="K28" s="2">
        <f>F28*B28</f>
        <v>163323.38906308252</v>
      </c>
      <c r="L28" s="2">
        <f t="shared" si="1"/>
        <v>12.003487496277987</v>
      </c>
      <c r="M28" s="2">
        <f t="shared" si="3"/>
        <v>0.13589782760652902</v>
      </c>
      <c r="N28" s="2">
        <f>I28*B28</f>
        <v>43759.849766411746</v>
      </c>
      <c r="O28" s="2">
        <f>J28*B28</f>
        <v>17503.939906564698</v>
      </c>
      <c r="P28">
        <v>5.3220000000000001</v>
      </c>
    </row>
    <row r="29" spans="1:16" x14ac:dyDescent="0.25">
      <c r="A29">
        <f>A28*(1+$R$7)</f>
        <v>9.6291992185679867</v>
      </c>
      <c r="B29">
        <f>B28*(1+$R$5)</f>
        <v>3733.4563223415757</v>
      </c>
      <c r="C29">
        <f>(($R$3)*C28^($R$2)+(1-$R$4)*C28)/(1+$R$5+$R$7)</f>
        <v>5.2024591384249526</v>
      </c>
      <c r="D29" s="2">
        <f>C29^($R$2)</f>
        <v>1.3907265174316052</v>
      </c>
      <c r="E29" s="2">
        <f>(1-$R$3)*D29</f>
        <v>0.5562906069726421</v>
      </c>
      <c r="F29" s="2">
        <f>C29*A29</f>
        <v>50.095515470353433</v>
      </c>
      <c r="G29" s="2">
        <f t="shared" si="0"/>
        <v>3.9139314925146276</v>
      </c>
      <c r="H29" s="2">
        <f t="shared" si="2"/>
        <v>8.6743543624010488E-2</v>
      </c>
      <c r="I29" s="2">
        <f>D29*A29</f>
        <v>13.39158269489419</v>
      </c>
      <c r="J29" s="2">
        <f>E29*A29</f>
        <v>5.3566330779576763</v>
      </c>
      <c r="K29" s="2">
        <f>F29*B29</f>
        <v>187029.41895375124</v>
      </c>
      <c r="L29" s="2">
        <f t="shared" si="1"/>
        <v>12.13902120407143</v>
      </c>
      <c r="M29" s="2">
        <f t="shared" si="3"/>
        <v>0.1355337077934422</v>
      </c>
      <c r="N29" s="2">
        <f>I29*B29</f>
        <v>49996.889078412751</v>
      </c>
      <c r="O29" s="2">
        <f>J29*B29</f>
        <v>19998.7556313651</v>
      </c>
      <c r="P29">
        <v>5.3220000000000001</v>
      </c>
    </row>
    <row r="30" spans="1:16" x14ac:dyDescent="0.25">
      <c r="A30">
        <f>A29*(1+$R$7)</f>
        <v>10.471754150192684</v>
      </c>
      <c r="B30">
        <f>B29*(1+$R$5)</f>
        <v>3920.1291384586548</v>
      </c>
      <c r="C30">
        <f>(($R$3)*C29^($R$2)+(1-$R$4)*C29)/(1+$R$5+$R$7)</f>
        <v>5.2156886735080592</v>
      </c>
      <c r="D30" s="2">
        <f>C30^($R$2)</f>
        <v>1.3914331055506473</v>
      </c>
      <c r="E30" s="2">
        <f>(1-$R$3)*D30</f>
        <v>0.55657324222025895</v>
      </c>
      <c r="F30" s="2">
        <f>C30*A30</f>
        <v>54.617409512920993</v>
      </c>
      <c r="G30" s="2">
        <f t="shared" si="0"/>
        <v>4.0003526874752362</v>
      </c>
      <c r="H30" s="2">
        <f t="shared" si="2"/>
        <v>8.6421194960608627E-2</v>
      </c>
      <c r="I30" s="2">
        <f>D30*A30</f>
        <v>14.570745397765485</v>
      </c>
      <c r="J30" s="2">
        <f>E30*A30</f>
        <v>5.8282981591061942</v>
      </c>
      <c r="K30" s="2">
        <f>F30*B30</f>
        <v>214107.2984987305</v>
      </c>
      <c r="L30" s="2">
        <f t="shared" si="1"/>
        <v>12.274232563201471</v>
      </c>
      <c r="M30" s="2">
        <f t="shared" si="3"/>
        <v>0.13521135913004123</v>
      </c>
      <c r="N30" s="2">
        <f>I30*B30</f>
        <v>57119.203602842819</v>
      </c>
      <c r="O30" s="2">
        <f>J30*B30</f>
        <v>22847.681441137127</v>
      </c>
      <c r="P30">
        <v>5.3220000000000001</v>
      </c>
    </row>
    <row r="31" spans="1:16" x14ac:dyDescent="0.25">
      <c r="A31">
        <f>A30*(1+$R$7)</f>
        <v>11.388032638334543</v>
      </c>
      <c r="B31">
        <f>B30*(1+$R$5)</f>
        <v>4116.1355953815873</v>
      </c>
      <c r="C31">
        <f>(($R$3)*C30^($R$2)+(1-$R$4)*C30)/(1+$R$5+$R$7)</f>
        <v>5.227459132631461</v>
      </c>
      <c r="D31" s="2">
        <f>C31^($R$2)</f>
        <v>1.3920605602671854</v>
      </c>
      <c r="E31" s="2">
        <f>(1-$R$3)*D31</f>
        <v>0.55682422410687415</v>
      </c>
      <c r="F31" s="2">
        <f>C31*A31</f>
        <v>59.530475217967059</v>
      </c>
      <c r="G31" s="2">
        <f t="shared" si="0"/>
        <v>4.0864883699650685</v>
      </c>
      <c r="H31" s="2">
        <f t="shared" si="2"/>
        <v>8.6135682489832277E-2</v>
      </c>
      <c r="I31" s="2">
        <f>D31*A31</f>
        <v>15.852831094860978</v>
      </c>
      <c r="J31" s="2">
        <f>E31*A31</f>
        <v>6.341132437944391</v>
      </c>
      <c r="K31" s="2">
        <f>F31*B31</f>
        <v>245035.50805465566</v>
      </c>
      <c r="L31" s="2">
        <f t="shared" si="1"/>
        <v>12.409158409860735</v>
      </c>
      <c r="M31" s="2">
        <f t="shared" si="3"/>
        <v>0.13492584665926444</v>
      </c>
      <c r="N31" s="2">
        <f>I31*B31</f>
        <v>65252.402357129329</v>
      </c>
      <c r="O31" s="2">
        <f>J31*B31</f>
        <v>26100.960942851732</v>
      </c>
      <c r="P31">
        <v>5.3220000000000001</v>
      </c>
    </row>
    <row r="32" spans="1:16" x14ac:dyDescent="0.25">
      <c r="A32">
        <f>A31*(1+$R$7)</f>
        <v>12.384485494188814</v>
      </c>
      <c r="B32">
        <f>B31*(1+$R$5)</f>
        <v>4321.9423751506665</v>
      </c>
      <c r="C32">
        <f>(($R$3)*C31^($R$2)+(1-$R$4)*C31)/(1+$R$5+$R$7)</f>
        <v>5.2379308010014443</v>
      </c>
      <c r="D32" s="2">
        <f>C32^($R$2)</f>
        <v>1.3926178302427885</v>
      </c>
      <c r="E32" s="2">
        <f>(1-$R$3)*D32</f>
        <v>0.55704713209711543</v>
      </c>
      <c r="F32" s="2">
        <f>C32*A32</f>
        <v>64.869078024567187</v>
      </c>
      <c r="G32" s="2">
        <f t="shared" si="0"/>
        <v>4.1723710544612098</v>
      </c>
      <c r="H32" s="2">
        <f t="shared" si="2"/>
        <v>8.5882684496141337E-2</v>
      </c>
      <c r="I32" s="2">
        <f>D32*A32</f>
        <v>17.246855317590516</v>
      </c>
      <c r="J32" s="2">
        <f>E32*A32</f>
        <v>6.8987421270362059</v>
      </c>
      <c r="K32" s="2">
        <f>F32*B32</f>
        <v>280360.41715133184</v>
      </c>
      <c r="L32" s="2">
        <f t="shared" si="1"/>
        <v>12.543831258526309</v>
      </c>
      <c r="M32" s="2">
        <f t="shared" si="3"/>
        <v>0.1346728486655735</v>
      </c>
      <c r="N32" s="2">
        <f>I32*B32</f>
        <v>74539.914835187054</v>
      </c>
      <c r="O32" s="2">
        <f>J32*B32</f>
        <v>29815.965934074822</v>
      </c>
      <c r="P32">
        <v>5.3220000000000001</v>
      </c>
    </row>
    <row r="33" spans="1:16" x14ac:dyDescent="0.25">
      <c r="A33">
        <f>A32*(1+$R$7)</f>
        <v>13.468127974930335</v>
      </c>
      <c r="B33">
        <f>B32*(1+$R$5)</f>
        <v>4538.0394939081998</v>
      </c>
      <c r="C33">
        <f>(($R$3)*C32^($R$2)+(1-$R$4)*C32)/(1+$R$5+$R$7)</f>
        <v>5.2472464906611771</v>
      </c>
      <c r="D33" s="2">
        <f>C33^($R$2)</f>
        <v>1.3931128339642638</v>
      </c>
      <c r="E33" s="2">
        <f>(1-$R$3)*D33</f>
        <v>0.55724513358570549</v>
      </c>
      <c r="F33" s="2">
        <f>C33*A33</f>
        <v>70.670587252228827</v>
      </c>
      <c r="G33" s="2">
        <f t="shared" si="0"/>
        <v>4.258029464449316</v>
      </c>
      <c r="H33" s="2">
        <f t="shared" si="2"/>
        <v>8.5658409988106143E-2</v>
      </c>
      <c r="I33" s="2">
        <f>D33*A33</f>
        <v>18.76262193134858</v>
      </c>
      <c r="J33" s="2">
        <f>E33*A33</f>
        <v>7.505048772539431</v>
      </c>
      <c r="K33" s="2">
        <f>F33*B33</f>
        <v>320705.9160082998</v>
      </c>
      <c r="L33" s="2">
        <f t="shared" si="1"/>
        <v>12.678279832683845</v>
      </c>
      <c r="M33" s="2">
        <f t="shared" si="3"/>
        <v>0.13444857415753653</v>
      </c>
      <c r="N33" s="2">
        <f>I33*B33</f>
        <v>85145.519333727992</v>
      </c>
      <c r="O33" s="2">
        <f>J33*B33</f>
        <v>34058.207733491196</v>
      </c>
      <c r="P33">
        <v>5.3220000000000001</v>
      </c>
    </row>
    <row r="34" spans="1:16" x14ac:dyDescent="0.25">
      <c r="A34">
        <f>A33*(1+$R$7)</f>
        <v>14.646589172736737</v>
      </c>
      <c r="B34">
        <f>B33*(1+$R$5)</f>
        <v>4764.9414686036098</v>
      </c>
      <c r="C34">
        <f>(($R$3)*C33^($R$2)+(1-$R$4)*C33)/(1+$R$5+$R$7)</f>
        <v>5.2555334164628675</v>
      </c>
      <c r="D34" s="2">
        <f>C34^($R$2)</f>
        <v>1.3935525821898294</v>
      </c>
      <c r="E34" s="2">
        <f>(1-$R$3)*D34</f>
        <v>0.55742103287593181</v>
      </c>
      <c r="F34" s="2">
        <f>C34*A34</f>
        <v>76.975638834521149</v>
      </c>
      <c r="G34" s="2">
        <f t="shared" si="0"/>
        <v>4.343488993022909</v>
      </c>
      <c r="H34" s="2">
        <f t="shared" si="2"/>
        <v>8.5459528573593069E-2</v>
      </c>
      <c r="I34" s="2">
        <f>D34*A34</f>
        <v>20.410792161940876</v>
      </c>
      <c r="J34" s="2">
        <f>E34*A34</f>
        <v>8.1643168647763513</v>
      </c>
      <c r="K34" s="2">
        <f>F34*B34</f>
        <v>366784.41355486424</v>
      </c>
      <c r="L34" s="2">
        <f t="shared" si="1"/>
        <v>12.812529525426871</v>
      </c>
      <c r="M34" s="2">
        <f t="shared" si="3"/>
        <v>0.13424969274302612</v>
      </c>
      <c r="N34" s="2">
        <f>I34*B34</f>
        <v>97256.229979481606</v>
      </c>
      <c r="O34" s="2">
        <f>J34*B34</f>
        <v>38902.491991792645</v>
      </c>
      <c r="P34">
        <v>5.3220000000000001</v>
      </c>
    </row>
    <row r="35" spans="1:16" x14ac:dyDescent="0.25">
      <c r="A35">
        <f>A34*(1+$R$7)</f>
        <v>15.928165725351201</v>
      </c>
      <c r="B35">
        <f>B34*(1+$R$5)</f>
        <v>5003.1885420337903</v>
      </c>
      <c r="C35">
        <f>(($R$3)*C34^($R$2)+(1-$R$4)*C34)/(1+$R$5+$R$7)</f>
        <v>5.26290487687693</v>
      </c>
      <c r="D35" s="2">
        <f>C35^($R$2)</f>
        <v>1.3939432850317524</v>
      </c>
      <c r="E35" s="2">
        <f>(1-$R$3)*D35</f>
        <v>0.55757731401270094</v>
      </c>
      <c r="F35" s="2">
        <f>C35*A35</f>
        <v>83.828421075654802</v>
      </c>
      <c r="G35" s="2">
        <f t="shared" si="0"/>
        <v>4.4287721036358718</v>
      </c>
      <c r="H35" s="2">
        <f t="shared" si="2"/>
        <v>8.5283110612962787E-2</v>
      </c>
      <c r="I35" s="2">
        <f>D35*A35</f>
        <v>22.202959655726218</v>
      </c>
      <c r="J35" s="2">
        <f>E35*A35</f>
        <v>8.881183862290488</v>
      </c>
      <c r="K35" s="2">
        <f>F35*B35</f>
        <v>419409.3958225</v>
      </c>
      <c r="L35" s="2">
        <f t="shared" si="1"/>
        <v>12.946602800209266</v>
      </c>
      <c r="M35" s="2">
        <f t="shared" si="3"/>
        <v>0.13407327478239495</v>
      </c>
      <c r="N35" s="2">
        <f>I35*B35</f>
        <v>111085.59334876793</v>
      </c>
      <c r="O35" s="2">
        <f>J35*B35</f>
        <v>44434.23733950717</v>
      </c>
      <c r="P35">
        <v>5.3220000000000001</v>
      </c>
    </row>
    <row r="36" spans="1:16" x14ac:dyDescent="0.25">
      <c r="A36">
        <f>A35*(1+$R$7)</f>
        <v>17.321880226319429</v>
      </c>
      <c r="B36">
        <f>B35*(1+$R$5)</f>
        <v>5253.3479691354796</v>
      </c>
      <c r="C36">
        <f>(($R$3)*C35^($R$2)+(1-$R$4)*C35)/(1+$R$5+$R$7)</f>
        <v>5.269461758556873</v>
      </c>
      <c r="D36" s="2">
        <f>C36^($R$2)</f>
        <v>1.3942904457710061</v>
      </c>
      <c r="E36" s="2">
        <f>(1-$R$3)*D36</f>
        <v>0.55771617830840248</v>
      </c>
      <c r="F36" s="2">
        <f>C36*A36</f>
        <v>91.276985438892709</v>
      </c>
      <c r="G36" s="2">
        <f t="shared" si="0"/>
        <v>4.5138986795800369</v>
      </c>
      <c r="H36" s="2">
        <f t="shared" si="2"/>
        <v>8.5126575944165062E-2</v>
      </c>
      <c r="I36" s="2">
        <f>D36*A36</f>
        <v>24.151732102346894</v>
      </c>
      <c r="J36" s="2">
        <f>E36*A36</f>
        <v>9.6606928409387578</v>
      </c>
      <c r="K36" s="2">
        <f>F36*B36</f>
        <v>479509.76608421578</v>
      </c>
      <c r="L36" s="2">
        <f t="shared" si="1"/>
        <v>13.080519540322863</v>
      </c>
      <c r="M36" s="2">
        <f t="shared" si="3"/>
        <v>0.13391674011359633</v>
      </c>
      <c r="N36" s="2">
        <f>I36*B36</f>
        <v>126877.45279096822</v>
      </c>
      <c r="O36" s="2">
        <f>J36*B36</f>
        <v>50750.981116387287</v>
      </c>
      <c r="P36">
        <v>5.3220000000000001</v>
      </c>
    </row>
    <row r="37" spans="1:16" x14ac:dyDescent="0.25">
      <c r="A37">
        <f>A36*(1+$R$7)</f>
        <v>18.837544746122379</v>
      </c>
      <c r="B37">
        <f>B36*(1+$R$5)</f>
        <v>5516.0153675922538</v>
      </c>
      <c r="C37">
        <f>(($R$3)*C36^($R$2)+(1-$R$4)*C36)/(1+$R$5+$R$7)</f>
        <v>5.2752938820644744</v>
      </c>
      <c r="D37" s="2">
        <f>C37^($R$2)</f>
        <v>1.3945989431798018</v>
      </c>
      <c r="E37" s="2">
        <f>(1-$R$3)*D37</f>
        <v>0.55783957727192079</v>
      </c>
      <c r="F37" s="2">
        <f>C37*A37</f>
        <v>99.373584552335174</v>
      </c>
      <c r="G37" s="2">
        <f t="shared" si="0"/>
        <v>4.5988863293745421</v>
      </c>
      <c r="H37" s="2">
        <f t="shared" si="2"/>
        <v>8.4987649794505238E-2</v>
      </c>
      <c r="I37" s="2">
        <f>D37*A37</f>
        <v>26.270819995044498</v>
      </c>
      <c r="J37" s="2">
        <f>E37*A37</f>
        <v>10.508327998017801</v>
      </c>
      <c r="K37" s="2">
        <f>F37*B37</f>
        <v>548146.21952340903</v>
      </c>
      <c r="L37" s="2">
        <f t="shared" si="1"/>
        <v>13.214297354286801</v>
      </c>
      <c r="M37" s="2">
        <f t="shared" si="3"/>
        <v>0.13377781396393829</v>
      </c>
      <c r="N37" s="2">
        <f>I37*B37</f>
        <v>144910.24681191531</v>
      </c>
      <c r="O37" s="2">
        <f>J37*B37</f>
        <v>57964.098724766132</v>
      </c>
      <c r="P37">
        <v>5.3220000000000001</v>
      </c>
    </row>
    <row r="38" spans="1:16" x14ac:dyDescent="0.25">
      <c r="A38">
        <f>A37*(1+$R$7)</f>
        <v>20.485829911408086</v>
      </c>
      <c r="B38">
        <f>B37*(1+$R$5)</f>
        <v>5791.816135971867</v>
      </c>
      <c r="C38">
        <f>(($R$3)*C37^($R$2)+(1-$R$4)*C37)/(1+$R$5+$R$7)</f>
        <v>5.2804812046866516</v>
      </c>
      <c r="D38" s="2">
        <f>C38^($R$2)</f>
        <v>1.3948731038634625</v>
      </c>
      <c r="E38" s="2">
        <f>(1-$R$3)*D38</f>
        <v>0.55794924154538506</v>
      </c>
      <c r="F38" s="2">
        <f>C38*A38</f>
        <v>108.175039809598</v>
      </c>
      <c r="G38" s="2">
        <f t="shared" si="0"/>
        <v>4.6837506541219556</v>
      </c>
      <c r="H38" s="2">
        <f t="shared" si="2"/>
        <v>8.4864324747413455E-2</v>
      </c>
      <c r="I38" s="2">
        <f>D38*A38</f>
        <v>28.575133153744758</v>
      </c>
      <c r="J38" s="2">
        <f>E38*A38</f>
        <v>11.430053261497903</v>
      </c>
      <c r="K38" s="2">
        <f>F38*B38</f>
        <v>626529.94107862876</v>
      </c>
      <c r="L38" s="2">
        <f t="shared" si="1"/>
        <v>13.347951843203646</v>
      </c>
      <c r="M38" s="2">
        <f t="shared" si="3"/>
        <v>0.13365448891684473</v>
      </c>
      <c r="N38" s="2">
        <f>I38*B38</f>
        <v>165501.91728740354</v>
      </c>
      <c r="O38" s="2">
        <f>J38*B38</f>
        <v>66200.766914961423</v>
      </c>
      <c r="P38">
        <v>5.3220000000000001</v>
      </c>
    </row>
    <row r="39" spans="1:16" x14ac:dyDescent="0.25">
      <c r="A39">
        <f>A38*(1+$R$7)</f>
        <v>22.278340028656292</v>
      </c>
      <c r="B39">
        <f>B38*(1+$R$5)</f>
        <v>6081.4069427704608</v>
      </c>
      <c r="C39">
        <f>(($R$3)*C38^($R$2)+(1-$R$4)*C38)/(1+$R$5+$R$7)</f>
        <v>5.2850948948668099</v>
      </c>
      <c r="D39" s="2">
        <f>C39^($R$2)</f>
        <v>1.3951167659132946</v>
      </c>
      <c r="E39" s="2">
        <f>(1-$R$3)*D39</f>
        <v>0.55804670636531784</v>
      </c>
      <c r="F39" s="2">
        <f>C39*A39</f>
        <v>117.74314115155826</v>
      </c>
      <c r="G39" s="2">
        <f t="shared" si="0"/>
        <v>4.7685054819563071</v>
      </c>
      <c r="H39" s="2">
        <f t="shared" si="2"/>
        <v>8.4754827834351509E-2</v>
      </c>
      <c r="I39" s="2">
        <f>D39*A39</f>
        <v>31.080885690695659</v>
      </c>
      <c r="J39" s="2">
        <f>E39*A39</f>
        <v>12.432354276278264</v>
      </c>
      <c r="K39" s="2">
        <f>F39*B39</f>
        <v>716043.95606268873</v>
      </c>
      <c r="L39" s="2">
        <f t="shared" si="1"/>
        <v>13.48149683520743</v>
      </c>
      <c r="M39" s="2">
        <f t="shared" si="3"/>
        <v>0.13354499200378456</v>
      </c>
      <c r="N39" s="2">
        <f>I39*B39</f>
        <v>189015.51402685166</v>
      </c>
      <c r="O39" s="2">
        <f>J39*B39</f>
        <v>75606.205610740668</v>
      </c>
      <c r="P39">
        <v>5.3220000000000001</v>
      </c>
    </row>
    <row r="40" spans="1:16" x14ac:dyDescent="0.25">
      <c r="A40">
        <f>A39*(1+$R$7)</f>
        <v>24.227694781163716</v>
      </c>
      <c r="B40">
        <f>B39*(1+$R$5)</f>
        <v>6385.4772899089839</v>
      </c>
      <c r="C40">
        <f>(($R$3)*C39^($R$2)+(1-$R$4)*C39)/(1+$R$5+$R$7)</f>
        <v>5.2891982914439133</v>
      </c>
      <c r="D40" s="2">
        <f>C40^($R$2)</f>
        <v>1.3953333349783392</v>
      </c>
      <c r="E40" s="2">
        <f>(1-$R$3)*D40</f>
        <v>0.55813333399133569</v>
      </c>
      <c r="F40" s="2">
        <f>C40*A40</f>
        <v>128.14508184215575</v>
      </c>
      <c r="G40" s="2">
        <f t="shared" si="0"/>
        <v>4.8531630739398377</v>
      </c>
      <c r="H40" s="2">
        <f t="shared" si="2"/>
        <v>8.4657591983530622E-2</v>
      </c>
      <c r="I40" s="2">
        <f>D40*A40</f>
        <v>33.805710157838476</v>
      </c>
      <c r="J40" s="2">
        <f>E40*A40</f>
        <v>13.522284063135389</v>
      </c>
      <c r="K40" s="2">
        <f>F40*B40</f>
        <v>818267.50991661358</v>
      </c>
      <c r="L40" s="2">
        <f t="shared" si="1"/>
        <v>13.614944591360393</v>
      </c>
      <c r="M40" s="2">
        <f t="shared" si="3"/>
        <v>0.13344775615296278</v>
      </c>
      <c r="N40" s="2">
        <f>I40*B40</f>
        <v>215865.59448212304</v>
      </c>
      <c r="O40" s="2">
        <f>J40*B40</f>
        <v>86346.237792849206</v>
      </c>
      <c r="P40">
        <v>5.3220000000000001</v>
      </c>
    </row>
    <row r="41" spans="1:16" x14ac:dyDescent="0.25">
      <c r="A41">
        <f>A40*(1+$R$7)</f>
        <v>26.347618074515541</v>
      </c>
      <c r="B41">
        <f>B40*(1+$R$5)</f>
        <v>6704.7511544044337</v>
      </c>
      <c r="C41">
        <f>(($R$3)*C40^($R$2)+(1-$R$4)*C40)/(1+$R$5+$R$7)</f>
        <v>5.2928477596501446</v>
      </c>
      <c r="D41" s="2">
        <f>C41^($R$2)</f>
        <v>1.3955258337095424</v>
      </c>
      <c r="E41" s="2">
        <f>(1-$R$3)*D41</f>
        <v>0.55821033348381699</v>
      </c>
      <c r="F41" s="2">
        <f>C41*A41</f>
        <v>139.45393129781723</v>
      </c>
      <c r="G41" s="2">
        <f t="shared" si="0"/>
        <v>4.9377343051269493</v>
      </c>
      <c r="H41" s="2">
        <f t="shared" si="2"/>
        <v>8.4571231187111628E-2</v>
      </c>
      <c r="I41" s="2">
        <f>D41*A41</f>
        <v>36.768781679698911</v>
      </c>
      <c r="J41" s="2">
        <f>E41*A41</f>
        <v>14.707512671879565</v>
      </c>
      <c r="K41" s="2">
        <f>F41*B41</f>
        <v>935003.90685527667</v>
      </c>
      <c r="L41" s="2">
        <f t="shared" si="1"/>
        <v>13.748305986716936</v>
      </c>
      <c r="M41" s="2">
        <f t="shared" si="3"/>
        <v>0.1333613953565429</v>
      </c>
      <c r="N41" s="2">
        <f>I41*B41</f>
        <v>246525.53141300587</v>
      </c>
      <c r="O41" s="2">
        <f>J41*B41</f>
        <v>98610.212565202353</v>
      </c>
      <c r="P41">
        <v>5.3220000000000001</v>
      </c>
    </row>
    <row r="42" spans="1:16" x14ac:dyDescent="0.25">
      <c r="A42">
        <f>A41*(1+$R$7)</f>
        <v>28.653034656035647</v>
      </c>
      <c r="B42">
        <f>B41*(1+$R$5)</f>
        <v>7039.9887121246556</v>
      </c>
      <c r="C42">
        <f>(($R$3)*C41^($R$2)+(1-$R$4)*C41)/(1+$R$5+$R$7)</f>
        <v>5.2960934546662566</v>
      </c>
      <c r="D42" s="2">
        <f>C42^($R$2)</f>
        <v>1.3956969453995975</v>
      </c>
      <c r="E42" s="2">
        <f>(1-$R$3)*D42</f>
        <v>0.55827877815983906</v>
      </c>
      <c r="F42" s="2">
        <f>C42*A42</f>
        <v>151.7491492981558</v>
      </c>
      <c r="G42" s="2">
        <f t="shared" si="0"/>
        <v>5.0222288239809343</v>
      </c>
      <c r="H42" s="2">
        <f t="shared" si="2"/>
        <v>8.4494518853984957E-2</v>
      </c>
      <c r="I42" s="2">
        <f>D42*A42</f>
        <v>39.990952945857764</v>
      </c>
      <c r="J42" s="2">
        <f>E42*A42</f>
        <v>15.996381178343105</v>
      </c>
      <c r="K42" s="2">
        <f>F42*B42</f>
        <v>1068312.298133536</v>
      </c>
      <c r="L42" s="2">
        <f t="shared" si="1"/>
        <v>13.881590669740353</v>
      </c>
      <c r="M42" s="2">
        <f t="shared" si="3"/>
        <v>0.13328468302341712</v>
      </c>
      <c r="N42" s="2">
        <f>I42*B42</f>
        <v>281535.85732594691</v>
      </c>
      <c r="O42" s="2">
        <f>J42*B42</f>
        <v>112614.34293037876</v>
      </c>
      <c r="P42">
        <v>5.3220000000000001</v>
      </c>
    </row>
    <row r="43" spans="1:16" x14ac:dyDescent="0.25">
      <c r="A43">
        <f>A42*(1+$R$7)</f>
        <v>31.160175188438764</v>
      </c>
      <c r="B43">
        <f>B42*(1+$R$5)</f>
        <v>7391.9881477308891</v>
      </c>
      <c r="C43">
        <f>(($R$3)*C42^($R$2)+(1-$R$4)*C42)/(1+$R$5+$R$7)</f>
        <v>5.2989800024726952</v>
      </c>
      <c r="D43" s="2">
        <f>C43^($R$2)</f>
        <v>1.3958490525312921</v>
      </c>
      <c r="E43" s="2">
        <f>(1-$R$3)*D43</f>
        <v>0.55833962101251688</v>
      </c>
      <c r="F43" s="2">
        <f>C43*A43</f>
        <v>165.11714519708286</v>
      </c>
      <c r="G43" s="2">
        <f t="shared" si="0"/>
        <v>5.1066551928818837</v>
      </c>
      <c r="H43" s="2">
        <f t="shared" si="2"/>
        <v>8.4426368900949456E-2</v>
      </c>
      <c r="I43" s="2">
        <f>D43*A43</f>
        <v>43.494901013491322</v>
      </c>
      <c r="J43" s="2">
        <f>E43*A43</f>
        <v>17.397960405396532</v>
      </c>
      <c r="K43" s="2">
        <f>F43*B43</f>
        <v>1220543.9802839968</v>
      </c>
      <c r="L43" s="2">
        <f t="shared" si="1"/>
        <v>14.014807202810735</v>
      </c>
      <c r="M43" s="2">
        <f t="shared" si="3"/>
        <v>0.13321653307038162</v>
      </c>
      <c r="N43" s="2">
        <f>I43*B43</f>
        <v>321513.79277845612</v>
      </c>
      <c r="O43" s="2">
        <f>J43*B43</f>
        <v>128605.51711138246</v>
      </c>
      <c r="P43">
        <v>5.3220000000000001</v>
      </c>
    </row>
    <row r="44" spans="1:16" x14ac:dyDescent="0.25">
      <c r="A44">
        <f>A43*(1+$R$7)</f>
        <v>33.886690517427155</v>
      </c>
      <c r="B44">
        <f>B43*(1+$R$5)</f>
        <v>7761.587555117434</v>
      </c>
      <c r="C44">
        <f>(($R$3)*C43^($R$2)+(1-$R$4)*C43)/(1+$R$5+$R$7)</f>
        <v>5.3015471067622126</v>
      </c>
      <c r="D44" s="2">
        <f>C44^($R$2)</f>
        <v>1.3959842708531873</v>
      </c>
      <c r="E44" s="2">
        <f>(1-$R$3)*D44</f>
        <v>0.558393708341275</v>
      </c>
      <c r="F44" s="2">
        <f>C44*A44</f>
        <v>179.65188607041244</v>
      </c>
      <c r="G44" s="2">
        <f t="shared" si="0"/>
        <v>5.1910210120872868</v>
      </c>
      <c r="H44" s="2">
        <f t="shared" si="2"/>
        <v>8.4365819205403092E-2</v>
      </c>
      <c r="I44" s="2">
        <f>D44*A44</f>
        <v>47.305286953598163</v>
      </c>
      <c r="J44" s="2">
        <f>E44*A44</f>
        <v>18.922114781439269</v>
      </c>
      <c r="K44" s="2">
        <f>F44*B44</f>
        <v>1394383.8431774883</v>
      </c>
      <c r="L44" s="2">
        <f t="shared" si="1"/>
        <v>14.147963186185569</v>
      </c>
      <c r="M44" s="2">
        <f t="shared" si="3"/>
        <v>0.13315598337483436</v>
      </c>
      <c r="N44" s="2">
        <f>I44*B44</f>
        <v>367164.12651030661</v>
      </c>
      <c r="O44" s="2">
        <f>J44*B44</f>
        <v>146865.65060412267</v>
      </c>
      <c r="P44">
        <v>5.3220000000000001</v>
      </c>
    </row>
    <row r="45" spans="1:16" x14ac:dyDescent="0.25">
      <c r="A45">
        <f>A44*(1+$R$7)</f>
        <v>36.85177593770203</v>
      </c>
      <c r="B45">
        <f>B44*(1+$R$5)</f>
        <v>8149.666932873306</v>
      </c>
      <c r="C45">
        <f>(($R$3)*C44^($R$2)+(1-$R$4)*C44)/(1+$R$5+$R$7)</f>
        <v>5.3038300897924229</v>
      </c>
      <c r="D45" s="2">
        <f>C45^($R$2)</f>
        <v>1.396104479521155</v>
      </c>
      <c r="E45" s="2">
        <f>(1-$R$3)*D45</f>
        <v>0.55844179180846198</v>
      </c>
      <c r="F45" s="2">
        <f>C45*A45</f>
        <v>195.4555580806724</v>
      </c>
      <c r="G45" s="2">
        <f t="shared" si="0"/>
        <v>5.2753330291877765</v>
      </c>
      <c r="H45" s="2">
        <f t="shared" si="2"/>
        <v>8.4312017100489633E-2</v>
      </c>
      <c r="I45" s="2">
        <f>D45*A45</f>
        <v>51.448929464935716</v>
      </c>
      <c r="J45" s="2">
        <f>E45*A45</f>
        <v>20.579571785974284</v>
      </c>
      <c r="K45" s="2">
        <f>F45*B45</f>
        <v>1592897.6985363539</v>
      </c>
      <c r="L45" s="2">
        <f t="shared" si="1"/>
        <v>14.28106536745549</v>
      </c>
      <c r="M45" s="2">
        <f t="shared" si="3"/>
        <v>0.13310218126992091</v>
      </c>
      <c r="N45" s="2">
        <f>I45*B45</f>
        <v>419291.63919211773</v>
      </c>
      <c r="O45" s="2">
        <f>J45*B45</f>
        <v>167716.65567684706</v>
      </c>
      <c r="P45">
        <v>5.3220000000000001</v>
      </c>
    </row>
    <row r="46" spans="1:16" x14ac:dyDescent="0.25">
      <c r="A46">
        <f>A45*(1+$R$7)</f>
        <v>40.076306332250951</v>
      </c>
      <c r="B46">
        <f>B45*(1+$R$5)</f>
        <v>8557.1502795169708</v>
      </c>
      <c r="C46">
        <f>(($R$3)*C45^($R$2)+(1-$R$4)*C45)/(1+$R$5+$R$7)</f>
        <v>5.3058603742499058</v>
      </c>
      <c r="D46" s="2">
        <f>C46^($R$2)</f>
        <v>1.396211347775421</v>
      </c>
      <c r="E46" s="2">
        <f>(1-$R$3)*D46</f>
        <v>0.55848453911016838</v>
      </c>
      <c r="F46" s="2">
        <f>C46*A46</f>
        <v>212.6392857145909</v>
      </c>
      <c r="G46" s="2">
        <f t="shared" si="0"/>
        <v>5.3595972358292654</v>
      </c>
      <c r="H46" s="2">
        <f t="shared" si="2"/>
        <v>8.4264206641488926E-2</v>
      </c>
      <c r="I46" s="2">
        <f>D46*A46</f>
        <v>55.954993678012741</v>
      </c>
      <c r="J46" s="2">
        <f>E46*A46</f>
        <v>22.381997471205096</v>
      </c>
      <c r="K46" s="2">
        <f>F46*B46</f>
        <v>1819586.3231889005</v>
      </c>
      <c r="L46" s="2">
        <f t="shared" si="1"/>
        <v>14.414119738266413</v>
      </c>
      <c r="M46" s="2">
        <f t="shared" si="3"/>
        <v>0.13305437081092286</v>
      </c>
      <c r="N46" s="2">
        <f>I46*B46</f>
        <v>478815.28979217703</v>
      </c>
      <c r="O46" s="2">
        <f>J46*B46</f>
        <v>191526.11591687083</v>
      </c>
      <c r="P46">
        <v>5.3220000000000001</v>
      </c>
    </row>
    <row r="47" spans="1:16" x14ac:dyDescent="0.25">
      <c r="A47">
        <f>A46*(1+$R$7)</f>
        <v>43.582983136322909</v>
      </c>
      <c r="B47">
        <f>B46*(1+$R$5)</f>
        <v>8985.0077934928195</v>
      </c>
      <c r="C47">
        <f>(($R$3)*C46^($R$2)+(1-$R$4)*C46)/(1+$R$5+$R$7)</f>
        <v>5.3076659124660752</v>
      </c>
      <c r="D47" s="2">
        <f>C47^($R$2)</f>
        <v>1.3963063585635156</v>
      </c>
      <c r="E47" s="2">
        <f>(1-$R$3)*D47</f>
        <v>0.5585225434254063</v>
      </c>
      <c r="F47" s="2">
        <f>C47*A47</f>
        <v>231.32391395624489</v>
      </c>
      <c r="G47" s="2">
        <f t="shared" si="0"/>
        <v>5.4438189532413102</v>
      </c>
      <c r="H47" s="2">
        <f t="shared" si="2"/>
        <v>8.4221717412044761E-2</v>
      </c>
      <c r="I47" s="2">
        <f>D47*A47</f>
        <v>60.85519647841415</v>
      </c>
      <c r="J47" s="2">
        <f>E47*A47</f>
        <v>24.342078591365663</v>
      </c>
      <c r="K47" s="2">
        <f>F47*B47</f>
        <v>2078447.1697181228</v>
      </c>
      <c r="L47" s="2">
        <f t="shared" si="1"/>
        <v>14.547131619847889</v>
      </c>
      <c r="M47" s="2">
        <f t="shared" si="3"/>
        <v>0.13301188158147603</v>
      </c>
      <c r="N47" s="2">
        <f>I47*B47</f>
        <v>546784.41463308793</v>
      </c>
      <c r="O47" s="2">
        <f>J47*B47</f>
        <v>218713.76585323521</v>
      </c>
      <c r="P47">
        <v>5.3220000000000001</v>
      </c>
    </row>
    <row r="48" spans="1:16" x14ac:dyDescent="0.25">
      <c r="A48">
        <f>A47*(1+$R$7)</f>
        <v>47.396494160751161</v>
      </c>
      <c r="B48">
        <f>B47*(1+$R$5)</f>
        <v>9434.2581831674615</v>
      </c>
      <c r="C48">
        <f>(($R$3)*C47^($R$2)+(1-$R$4)*C47)/(1+$R$5+$R$7)</f>
        <v>5.3092715686636156</v>
      </c>
      <c r="D48" s="2">
        <f>C48^($R$2)</f>
        <v>1.3963908294683995</v>
      </c>
      <c r="E48" s="2">
        <f>(1-$R$3)*D48</f>
        <v>0.55855633178735986</v>
      </c>
      <c r="F48" s="2">
        <f>C48*A48</f>
        <v>251.64085890200721</v>
      </c>
      <c r="G48" s="2">
        <f t="shared" si="0"/>
        <v>5.5280029079133275</v>
      </c>
      <c r="H48" s="2">
        <f t="shared" si="2"/>
        <v>8.4183954672017336E-2</v>
      </c>
      <c r="I48" s="2">
        <f>D48*A48</f>
        <v>66.184029795025467</v>
      </c>
      <c r="J48" s="2">
        <f>E48*A48</f>
        <v>26.473611918010189</v>
      </c>
      <c r="K48" s="2">
        <f>F48*B48</f>
        <v>2374044.8323155502</v>
      </c>
      <c r="L48" s="2">
        <f t="shared" si="1"/>
        <v>14.680105738689338</v>
      </c>
      <c r="M48" s="2">
        <f t="shared" si="3"/>
        <v>0.1329741188414495</v>
      </c>
      <c r="N48" s="2">
        <f>I48*B48</f>
        <v>624397.2246887181</v>
      </c>
      <c r="O48" s="2">
        <f>J48*B48</f>
        <v>249758.88987548725</v>
      </c>
      <c r="P48">
        <v>5.3220000000000001</v>
      </c>
    </row>
    <row r="49" spans="1:16" x14ac:dyDescent="0.25">
      <c r="A49">
        <f>A48*(1+$R$7)</f>
        <v>51.543687399816882</v>
      </c>
      <c r="B49">
        <f>B48*(1+$R$5)</f>
        <v>9905.9710923258353</v>
      </c>
      <c r="C49">
        <f>(($R$3)*C48^($R$2)+(1-$R$4)*C48)/(1+$R$5+$R$7)</f>
        <v>5.3106994593155017</v>
      </c>
      <c r="D49" s="2">
        <f>C49^($R$2)</f>
        <v>1.3964659312567804</v>
      </c>
      <c r="E49" s="2">
        <f>(1-$R$3)*D49</f>
        <v>0.55858637250271215</v>
      </c>
      <c r="F49" s="2">
        <f>C49*A49</f>
        <v>273.73303280533474</v>
      </c>
      <c r="G49" s="2">
        <f t="shared" si="0"/>
        <v>5.6121532985900506</v>
      </c>
      <c r="H49" s="2">
        <f t="shared" si="2"/>
        <v>8.4150390676723141E-2</v>
      </c>
      <c r="I49" s="2">
        <f>D49*A49</f>
        <v>71.979003425193667</v>
      </c>
      <c r="J49" s="2">
        <f>E49*A49</f>
        <v>28.791601370077462</v>
      </c>
      <c r="K49" s="2">
        <f>F49*B49</f>
        <v>2711591.5099843256</v>
      </c>
      <c r="L49" s="2">
        <f t="shared" si="1"/>
        <v>14.813046293535495</v>
      </c>
      <c r="M49" s="2">
        <f t="shared" si="3"/>
        <v>0.13294055484615619</v>
      </c>
      <c r="N49" s="2">
        <f>I49*B49</f>
        <v>713021.92718439072</v>
      </c>
      <c r="O49" s="2">
        <f>J49*B49</f>
        <v>285208.77087375626</v>
      </c>
      <c r="P49">
        <v>5.3220000000000001</v>
      </c>
    </row>
    <row r="50" spans="1:16" x14ac:dyDescent="0.25">
      <c r="A50">
        <f>A49*(1+$R$7)</f>
        <v>56.053760047300855</v>
      </c>
      <c r="B50">
        <f>B49*(1+$R$5)</f>
        <v>10401.269646942128</v>
      </c>
      <c r="C50">
        <f>(($R$3)*C49^($R$2)+(1-$R$4)*C49)/(1+$R$5+$R$7)</f>
        <v>5.3119692561611078</v>
      </c>
      <c r="D50" s="2">
        <f>C50^($R$2)</f>
        <v>1.3965327043242355</v>
      </c>
      <c r="E50" s="2">
        <f>(1-$R$3)*D50</f>
        <v>0.55861308172969426</v>
      </c>
      <c r="F50" s="2">
        <f>C50*A50</f>
        <v>297.75585006349394</v>
      </c>
      <c r="G50" s="2">
        <f t="shared" si="0"/>
        <v>5.6962738556108077</v>
      </c>
      <c r="H50" s="2">
        <f t="shared" si="2"/>
        <v>8.4120557020757047E-2</v>
      </c>
      <c r="I50" s="2">
        <f>D50*A50</f>
        <v>78.280909106398852</v>
      </c>
      <c r="J50" s="2">
        <f>E50*A50</f>
        <v>31.312363642559543</v>
      </c>
      <c r="K50" s="2">
        <f>F50*B50</f>
        <v>3097038.8854648708</v>
      </c>
      <c r="L50" s="2">
        <f t="shared" si="1"/>
        <v>14.945957014725684</v>
      </c>
      <c r="M50" s="2">
        <f t="shared" si="3"/>
        <v>0.13291072119018921</v>
      </c>
      <c r="N50" s="2">
        <f>I50*B50</f>
        <v>814220.84382342198</v>
      </c>
      <c r="O50" s="2">
        <f>J50*B50</f>
        <v>325688.33752936882</v>
      </c>
      <c r="P50">
        <v>5.3220000000000001</v>
      </c>
    </row>
    <row r="51" spans="1:16" x14ac:dyDescent="0.25">
      <c r="A51">
        <f>A50*(1+$R$7)</f>
        <v>60.958464051439677</v>
      </c>
      <c r="B51">
        <f>B50*(1+$R$5)</f>
        <v>10921.333129289234</v>
      </c>
      <c r="C51">
        <f>(($R$3)*C50^($R$2)+(1-$R$4)*C50)/(1+$R$5+$R$7)</f>
        <v>5.3130984559405956</v>
      </c>
      <c r="D51" s="2">
        <f>C51^($R$2)</f>
        <v>1.3965920732803647</v>
      </c>
      <c r="E51" s="2">
        <f>(1-$R$3)*D51</f>
        <v>0.55863682931214587</v>
      </c>
      <c r="F51" s="2">
        <f>C51*A51</f>
        <v>323.87832122821447</v>
      </c>
      <c r="G51" s="2">
        <f t="shared" si="0"/>
        <v>5.7803678934903342</v>
      </c>
      <c r="H51" s="2">
        <f t="shared" si="2"/>
        <v>8.4094037879526518E-2</v>
      </c>
      <c r="I51" s="2">
        <f>D51*A51</f>
        <v>85.134107693586714</v>
      </c>
      <c r="J51" s="2">
        <f>E51*A51</f>
        <v>34.053643077434685</v>
      </c>
      <c r="K51" s="2">
        <f>F51*B51</f>
        <v>3537183.0394882793</v>
      </c>
      <c r="L51" s="2">
        <f t="shared" si="1"/>
        <v>15.078841216774642</v>
      </c>
      <c r="M51" s="2">
        <f t="shared" si="3"/>
        <v>0.13288420204895779</v>
      </c>
      <c r="N51" s="2">
        <f>I51*B51</f>
        <v>929777.9507864461</v>
      </c>
      <c r="O51" s="2">
        <f>J51*B51</f>
        <v>371911.18031457841</v>
      </c>
      <c r="P51">
        <v>5.3220000000000001</v>
      </c>
    </row>
    <row r="52" spans="1:16" x14ac:dyDescent="0.25">
      <c r="A52">
        <f>A51*(1+$R$7)</f>
        <v>66.292329655940648</v>
      </c>
      <c r="B52">
        <f>B51*(1+$R$5)</f>
        <v>11467.399785753696</v>
      </c>
      <c r="C52">
        <f>(($R$3)*C51^($R$2)+(1-$R$4)*C51)/(1+$R$5+$R$7)</f>
        <v>5.3141026204747277</v>
      </c>
      <c r="D52" s="2">
        <f>C52^($R$2)</f>
        <v>1.3966448598880814</v>
      </c>
      <c r="E52" s="2">
        <f>(1-$R$3)*D52</f>
        <v>0.55865794395523261</v>
      </c>
      <c r="F52" s="2">
        <f>C52*A52</f>
        <v>352.2842427420087</v>
      </c>
      <c r="G52" s="2">
        <f t="shared" si="0"/>
        <v>5.8644383575288899</v>
      </c>
      <c r="H52" s="2">
        <f t="shared" si="2"/>
        <v>8.407046403855567E-2</v>
      </c>
      <c r="I52" s="2">
        <f>D52*A52</f>
        <v>92.58684146397573</v>
      </c>
      <c r="J52" s="2">
        <f>E52*A52</f>
        <v>37.034736585590295</v>
      </c>
      <c r="K52" s="2">
        <f>F52*B52</f>
        <v>4039784.2497441135</v>
      </c>
      <c r="L52" s="2">
        <f t="shared" si="1"/>
        <v>15.211701844982629</v>
      </c>
      <c r="M52" s="2">
        <f t="shared" si="3"/>
        <v>0.13286062820798783</v>
      </c>
      <c r="N52" s="2">
        <f>I52*B52</f>
        <v>1061730.3259676066</v>
      </c>
      <c r="O52" s="2">
        <f>J52*B52</f>
        <v>424692.13038704271</v>
      </c>
      <c r="P52">
        <v>5.3220000000000001</v>
      </c>
    </row>
    <row r="53" spans="1:16" x14ac:dyDescent="0.25">
      <c r="A53">
        <f>A52*(1+$R$7)</f>
        <v>72.092908500835449</v>
      </c>
      <c r="B53">
        <f>B52*(1+$R$5)</f>
        <v>12040.769775041381</v>
      </c>
      <c r="C53">
        <f>(($R$3)*C52^($R$2)+(1-$R$4)*C52)/(1+$R$5+$R$7)</f>
        <v>5.3149955903279844</v>
      </c>
      <c r="D53" s="2">
        <f>C53^($R$2)</f>
        <v>1.3966917945457273</v>
      </c>
      <c r="E53" s="2">
        <f>(1-$R$3)*D53</f>
        <v>0.55867671781829098</v>
      </c>
      <c r="F53" s="2">
        <f>C53*A53</f>
        <v>383.17349077585925</v>
      </c>
      <c r="G53" s="2">
        <f t="shared" si="0"/>
        <v>5.9484878651438926</v>
      </c>
      <c r="H53" s="2">
        <f t="shared" si="2"/>
        <v>8.4049507615002739E-2</v>
      </c>
      <c r="I53" s="2">
        <f>D53*A53</f>
        <v>100.69157374805279</v>
      </c>
      <c r="J53" s="2">
        <f>E53*A53</f>
        <v>40.276629499221116</v>
      </c>
      <c r="K53" s="2">
        <f>F53*B53</f>
        <v>4613703.7863310631</v>
      </c>
      <c r="L53" s="2">
        <f t="shared" si="1"/>
        <v>15.344541516767062</v>
      </c>
      <c r="M53" s="2">
        <f t="shared" si="3"/>
        <v>0.13283967178443312</v>
      </c>
      <c r="N53" s="2">
        <f>I53*B53</f>
        <v>1212404.0577869043</v>
      </c>
      <c r="O53" s="2">
        <f>J53*B53</f>
        <v>484961.62311476166</v>
      </c>
      <c r="P53">
        <v>5.3220000000000001</v>
      </c>
    </row>
    <row r="54" spans="1:16" x14ac:dyDescent="0.25">
      <c r="A54">
        <f>A53*(1+$R$7)</f>
        <v>78.401037994658537</v>
      </c>
      <c r="B54">
        <f>B53*(1+$R$5)</f>
        <v>12642.808263793451</v>
      </c>
      <c r="C54">
        <f>(($R$3)*C53^($R$2)+(1-$R$4)*C53)/(1+$R$5+$R$7)</f>
        <v>5.3157896749440541</v>
      </c>
      <c r="D54" s="2">
        <f>C54^($R$2)</f>
        <v>1.3967335264784522</v>
      </c>
      <c r="E54" s="2">
        <f>(1-$R$3)*D54</f>
        <v>0.55869341059138089</v>
      </c>
      <c r="F54" s="2">
        <f>C54*A54</f>
        <v>416.76342827690235</v>
      </c>
      <c r="G54" s="2">
        <f t="shared" si="0"/>
        <v>6.0325187425320861</v>
      </c>
      <c r="H54" s="2">
        <f t="shared" si="2"/>
        <v>8.4030877388193481E-2</v>
      </c>
      <c r="I54" s="2">
        <f>D54*A54</f>
        <v>109.50535827785053</v>
      </c>
      <c r="J54" s="2">
        <f>E54*A54</f>
        <v>43.802143311140213</v>
      </c>
      <c r="K54" s="2">
        <f>F54*B54</f>
        <v>5269060.1150661102</v>
      </c>
      <c r="L54" s="2">
        <f t="shared" si="1"/>
        <v>15.477362558324689</v>
      </c>
      <c r="M54" s="2">
        <f t="shared" si="3"/>
        <v>0.13282104155762653</v>
      </c>
      <c r="N54" s="2">
        <f>I54*B54</f>
        <v>1384455.2485648713</v>
      </c>
      <c r="O54" s="2">
        <f>J54*B54</f>
        <v>553782.09942594857</v>
      </c>
      <c r="P54">
        <v>5.3220000000000001</v>
      </c>
    </row>
    <row r="55" spans="1:16" x14ac:dyDescent="0.25">
      <c r="A55">
        <f>A54*(1+$R$7)</f>
        <v>85.261128819191157</v>
      </c>
      <c r="B55">
        <f>B54*(1+$R$5)</f>
        <v>13274.948676983124</v>
      </c>
      <c r="C55">
        <f>(($R$3)*C54^($R$2)+(1-$R$4)*C54)/(1+$R$5+$R$7)</f>
        <v>5.3164958218305438</v>
      </c>
      <c r="D55" s="2">
        <f>C55^($R$2)</f>
        <v>1.3967706327857998</v>
      </c>
      <c r="E55" s="2">
        <f>(1-$R$3)*D55</f>
        <v>0.55870825311431993</v>
      </c>
      <c r="F55" s="2">
        <f>C55*A55</f>
        <v>453.29043513178556</v>
      </c>
      <c r="G55" s="2">
        <f t="shared" si="0"/>
        <v>6.1165330571986729</v>
      </c>
      <c r="H55" s="2">
        <f t="shared" si="2"/>
        <v>8.401431466658682E-2</v>
      </c>
      <c r="I55" s="2">
        <f>D55*A55</f>
        <v>119.09024085281322</v>
      </c>
      <c r="J55" s="2">
        <f>E55*A55</f>
        <v>47.636096341125288</v>
      </c>
      <c r="K55" s="2">
        <f>F55*B55</f>
        <v>6017407.2621418014</v>
      </c>
      <c r="L55" s="2">
        <f t="shared" si="1"/>
        <v>15.610167037160707</v>
      </c>
      <c r="M55" s="2">
        <f t="shared" si="3"/>
        <v>0.13280447883601809</v>
      </c>
      <c r="N55" s="2">
        <f>I55*B55</f>
        <v>1580916.8352506545</v>
      </c>
      <c r="O55" s="2">
        <f>J55*B55</f>
        <v>632366.73410026182</v>
      </c>
      <c r="P55">
        <v>5.3220000000000001</v>
      </c>
    </row>
    <row r="56" spans="1:16" x14ac:dyDescent="0.25">
      <c r="A56">
        <f>A55*(1+$R$7)</f>
        <v>92.721477590870379</v>
      </c>
      <c r="B56">
        <f>B55*(1+$R$5)</f>
        <v>13938.696110832281</v>
      </c>
      <c r="C56">
        <f>(($R$3)*C55^($R$2)+(1-$R$4)*C55)/(1+$R$5+$R$7)</f>
        <v>5.3171237670904734</v>
      </c>
      <c r="D56" s="2">
        <f>C56^($R$2)</f>
        <v>1.3968036264753265</v>
      </c>
      <c r="E56" s="2">
        <f>(1-$R$3)*D56</f>
        <v>0.55872145059013067</v>
      </c>
      <c r="F56" s="2">
        <f>C56*A56</f>
        <v>493.01157221816362</v>
      </c>
      <c r="G56" s="2">
        <f t="shared" si="0"/>
        <v>6.2005326468263577</v>
      </c>
      <c r="H56" s="2">
        <f t="shared" si="2"/>
        <v>8.3999589627684834E-2</v>
      </c>
      <c r="I56" s="2">
        <f>D56*A56</f>
        <v>129.51369615107848</v>
      </c>
      <c r="J56" s="2">
        <f>E56*A56</f>
        <v>51.805478460431395</v>
      </c>
      <c r="K56" s="2">
        <f>F56*B56</f>
        <v>6871938.4842726253</v>
      </c>
      <c r="L56" s="2">
        <f t="shared" si="1"/>
        <v>15.742956790957825</v>
      </c>
      <c r="M56" s="2">
        <f t="shared" si="3"/>
        <v>0.13278975379711788</v>
      </c>
      <c r="N56" s="2">
        <f>I56*B56</f>
        <v>1805252.0528405514</v>
      </c>
      <c r="O56" s="2">
        <f>J56*B56</f>
        <v>722100.82113622059</v>
      </c>
      <c r="P56">
        <v>5.3220000000000001</v>
      </c>
    </row>
    <row r="57" spans="1:16" x14ac:dyDescent="0.25">
      <c r="A57">
        <f>A56*(1+$R$7)</f>
        <v>100.83460688007153</v>
      </c>
      <c r="B57">
        <f>B56*(1+$R$5)</f>
        <v>14635.630916373895</v>
      </c>
      <c r="C57">
        <f>(($R$3)*C56^($R$2)+(1-$R$4)*C56)/(1+$R$5+$R$7)</f>
        <v>5.3176821693484486</v>
      </c>
      <c r="D57" s="2">
        <f>C57^($R$2)</f>
        <v>1.3968329635970487</v>
      </c>
      <c r="E57" s="2">
        <f>(1-$R$3)*D57</f>
        <v>0.55873318543881945</v>
      </c>
      <c r="F57" s="2">
        <f>C57*A57</f>
        <v>536.20639105941677</v>
      </c>
      <c r="G57" s="2">
        <f t="shared" si="0"/>
        <v>6.2845191449016893</v>
      </c>
      <c r="H57" s="2">
        <f t="shared" si="2"/>
        <v>8.3986498075331539E-2</v>
      </c>
      <c r="I57" s="2">
        <f>D57*A57</f>
        <v>140.84910276143367</v>
      </c>
      <c r="J57" s="2">
        <f>E57*A57</f>
        <v>56.339641104573467</v>
      </c>
      <c r="K57" s="2">
        <f>F57*B57</f>
        <v>7847718.834546471</v>
      </c>
      <c r="L57" s="2">
        <f t="shared" si="1"/>
        <v>15.875733453202589</v>
      </c>
      <c r="M57" s="2">
        <f t="shared" si="3"/>
        <v>0.1327766622447637</v>
      </c>
      <c r="N57" s="2">
        <f>I57*B57</f>
        <v>2061415.4829187624</v>
      </c>
      <c r="O57" s="2">
        <f>J57*B57</f>
        <v>824566.19316750497</v>
      </c>
      <c r="P57">
        <v>5.3220000000000001</v>
      </c>
    </row>
    <row r="58" spans="1:16" x14ac:dyDescent="0.25">
      <c r="A58">
        <f>A57*(1+$R$7)</f>
        <v>109.65763498207778</v>
      </c>
      <c r="B58">
        <f>B57*(1+$R$5)</f>
        <v>15367.412462192591</v>
      </c>
      <c r="C58">
        <f>(($R$3)*C57^($R$2)+(1-$R$4)*C57)/(1+$R$5+$R$7)</f>
        <v>5.3181787288964477</v>
      </c>
      <c r="D58" s="2">
        <f>C58^($R$2)</f>
        <v>1.3968590495802624</v>
      </c>
      <c r="E58" s="2">
        <f>(1-$R$3)*D58</f>
        <v>0.55874361983210497</v>
      </c>
      <c r="F58" s="2">
        <f>C58*A58</f>
        <v>583.17890182277711</v>
      </c>
      <c r="G58" s="2">
        <f t="shared" si="0"/>
        <v>6.368494003467319</v>
      </c>
      <c r="H58" s="2">
        <f t="shared" si="2"/>
        <v>8.3974858565629695E-2</v>
      </c>
      <c r="I58" s="2">
        <f>D58*A58</f>
        <v>153.17625978028451</v>
      </c>
      <c r="J58" s="2">
        <f>E58*A58</f>
        <v>61.270503912113803</v>
      </c>
      <c r="K58" s="2">
        <f>F58*B58</f>
        <v>8961950.7235591337</v>
      </c>
      <c r="L58" s="2">
        <f t="shared" si="1"/>
        <v>16.00849847593765</v>
      </c>
      <c r="M58" s="2">
        <f t="shared" si="3"/>
        <v>0.13276502273506097</v>
      </c>
      <c r="N58" s="2">
        <f>I58*B58</f>
        <v>2353922.763459594</v>
      </c>
      <c r="O58" s="2">
        <f>J58*B58</f>
        <v>941569.1053838376</v>
      </c>
      <c r="P58">
        <v>5.3220000000000001</v>
      </c>
    </row>
    <row r="59" spans="1:16" x14ac:dyDescent="0.25">
      <c r="A59">
        <f>A58*(1+$R$7)</f>
        <v>119.25267804300958</v>
      </c>
      <c r="B59">
        <f>B58*(1+$R$5)</f>
        <v>16135.783085302221</v>
      </c>
      <c r="C59">
        <f>(($R$3)*C58^($R$2)+(1-$R$4)*C58)/(1+$R$5+$R$7)</f>
        <v>5.3186202936849902</v>
      </c>
      <c r="D59" s="2">
        <f>C59^($R$2)</f>
        <v>1.3968822448626399</v>
      </c>
      <c r="E59" s="2">
        <f>(1-$R$3)*D59</f>
        <v>0.558752897945056</v>
      </c>
      <c r="F59" s="2">
        <f>C59*A59</f>
        <v>634.25971351583325</v>
      </c>
      <c r="G59" s="2">
        <f t="shared" si="0"/>
        <v>6.4524585133259862</v>
      </c>
      <c r="H59" s="2">
        <f t="shared" si="2"/>
        <v>8.3964509858667213E-2</v>
      </c>
      <c r="I59" s="2">
        <f>D59*A59</f>
        <v>166.58194861060088</v>
      </c>
      <c r="J59" s="2">
        <f>E59*A59</f>
        <v>66.632779444240356</v>
      </c>
      <c r="K59" s="2">
        <f>F59*B59</f>
        <v>10234277.157037415</v>
      </c>
      <c r="L59" s="2">
        <f t="shared" si="1"/>
        <v>16.141253149965749</v>
      </c>
      <c r="M59" s="2">
        <f t="shared" si="3"/>
        <v>0.13275467402809937</v>
      </c>
      <c r="N59" s="2">
        <f>I59*B59</f>
        <v>2687930.1887076176</v>
      </c>
      <c r="O59" s="2">
        <f>J59*B59</f>
        <v>1075172.0754830469</v>
      </c>
      <c r="P59">
        <v>5.3220000000000001</v>
      </c>
    </row>
    <row r="60" spans="1:16" x14ac:dyDescent="0.25">
      <c r="A60">
        <f>A59*(1+$R$7)</f>
        <v>129.6872873717729</v>
      </c>
      <c r="B60">
        <f>B59*(1+$R$5)</f>
        <v>16942.572239567333</v>
      </c>
      <c r="C60">
        <f>(($R$3)*C59^($R$2)+(1-$R$4)*C59)/(1+$R$5+$R$7)</f>
        <v>5.3190129536078015</v>
      </c>
      <c r="D60" s="2">
        <f>C60^($R$2)</f>
        <v>1.3969028698912056</v>
      </c>
      <c r="E60" s="2">
        <f>(1-$R$3)*D60</f>
        <v>0.55876114795648224</v>
      </c>
      <c r="F60" s="2">
        <f>C60*A60</f>
        <v>689.80836144871751</v>
      </c>
      <c r="G60" s="2">
        <f t="shared" si="0"/>
        <v>6.5364138219843886</v>
      </c>
      <c r="H60" s="2">
        <f t="shared" si="2"/>
        <v>8.3955308658402394E-2</v>
      </c>
      <c r="I60" s="2">
        <f>D60*A60</f>
        <v>181.16054391803507</v>
      </c>
      <c r="J60" s="2">
        <f>E60*A60</f>
        <v>72.464217567214021</v>
      </c>
      <c r="K60" s="2">
        <f>F60*B60</f>
        <v>11687127.99530247</v>
      </c>
      <c r="L60" s="2">
        <f t="shared" si="1"/>
        <v>16.273998622793584</v>
      </c>
      <c r="M60" s="2">
        <f t="shared" si="3"/>
        <v>0.13274547282783544</v>
      </c>
      <c r="N60" s="2">
        <f>I60*B60</f>
        <v>3069325.6022906196</v>
      </c>
      <c r="O60" s="2">
        <f>J60*B60</f>
        <v>1227730.2409162477</v>
      </c>
      <c r="P60">
        <v>5.3220000000000001</v>
      </c>
    </row>
    <row r="61" spans="1:16" x14ac:dyDescent="0.25">
      <c r="A61">
        <f>A60*(1+$R$7)</f>
        <v>141.03492501680302</v>
      </c>
      <c r="B61">
        <f>B60*(1+$R$5)</f>
        <v>17789.700851545702</v>
      </c>
      <c r="C61">
        <f>(($R$3)*C60^($R$2)+(1-$R$4)*C60)/(1+$R$5+$R$7)</f>
        <v>5.3193621243695546</v>
      </c>
      <c r="D61" s="2">
        <f>C61^($R$2)</f>
        <v>1.3969212095657371</v>
      </c>
      <c r="E61" s="2">
        <f>(1-$R$3)*D61</f>
        <v>0.55876848382629485</v>
      </c>
      <c r="F61" s="2">
        <f>C61*A61</f>
        <v>750.21583834768217</v>
      </c>
      <c r="G61" s="2">
        <f t="shared" si="0"/>
        <v>6.6203609495919267</v>
      </c>
      <c r="H61" s="2">
        <f t="shared" si="2"/>
        <v>8.3947127607538086E-2</v>
      </c>
      <c r="I61" s="2">
        <f>D61*A61</f>
        <v>197.01467804548551</v>
      </c>
      <c r="J61" s="2">
        <f>E61*A61</f>
        <v>78.805871218194198</v>
      </c>
      <c r="K61" s="2">
        <f>F61*B61</f>
        <v>13346115.338296834</v>
      </c>
      <c r="L61" s="2">
        <f t="shared" si="1"/>
        <v>16.406735914570554</v>
      </c>
      <c r="M61" s="2">
        <f t="shared" si="3"/>
        <v>0.13273729177696936</v>
      </c>
      <c r="N61" s="2">
        <f>I61*B61</f>
        <v>3504832.1857927758</v>
      </c>
      <c r="O61" s="2">
        <f>J61*B61</f>
        <v>1401932.8743171103</v>
      </c>
      <c r="P61">
        <v>5.3220000000000001</v>
      </c>
    </row>
    <row r="62" spans="1:16" x14ac:dyDescent="0.25">
      <c r="A62">
        <f>A61*(1+$R$7)</f>
        <v>153.37548095577327</v>
      </c>
      <c r="B62">
        <f>B61*(1+$R$5)</f>
        <v>18679.185894122988</v>
      </c>
      <c r="C62">
        <f>(($R$3)*C61^($R$2)+(1-$R$4)*C61)/(1+$R$5+$R$7)</f>
        <v>5.3196726220849282</v>
      </c>
      <c r="D62" s="2">
        <f>C62^($R$2)</f>
        <v>1.3969375171871077</v>
      </c>
      <c r="E62" s="2">
        <f>(1-$R$3)*D62</f>
        <v>0.55877500687484305</v>
      </c>
      <c r="F62" s="2">
        <f>C62*A62</f>
        <v>815.90734693953539</v>
      </c>
      <c r="G62" s="2">
        <f t="shared" si="0"/>
        <v>6.7043008031001019</v>
      </c>
      <c r="H62" s="2">
        <f t="shared" si="2"/>
        <v>8.3939853508175233E-2</v>
      </c>
      <c r="I62" s="2">
        <f>D62*A62</f>
        <v>214.25596356373643</v>
      </c>
      <c r="J62" s="2">
        <f>E62*A62</f>
        <v>85.702385425494569</v>
      </c>
      <c r="K62" s="2">
        <f>F62*B62</f>
        <v>15240485.005864279</v>
      </c>
      <c r="L62" s="2">
        <f t="shared" si="1"/>
        <v>16.539465932248163</v>
      </c>
      <c r="M62" s="2">
        <f t="shared" si="3"/>
        <v>0.13273001767760917</v>
      </c>
      <c r="N62" s="2">
        <f>I62*B62</f>
        <v>4002126.9723314741</v>
      </c>
      <c r="O62" s="2">
        <f>J62*B62</f>
        <v>1600850.7889325896</v>
      </c>
      <c r="P62">
        <v>5.3220000000000001</v>
      </c>
    </row>
    <row r="63" spans="1:16" x14ac:dyDescent="0.25">
      <c r="A63">
        <f>A62*(1+$R$7)</f>
        <v>166.79583553940341</v>
      </c>
      <c r="B63">
        <f>B62*(1+$R$5)</f>
        <v>19613.145188829138</v>
      </c>
      <c r="C63">
        <f>(($R$3)*C62^($R$2)+(1-$R$4)*C62)/(1+$R$5+$R$7)</f>
        <v>5.3199487296312036</v>
      </c>
      <c r="D63" s="2">
        <f>C63^($R$2)</f>
        <v>1.3969520179660129</v>
      </c>
      <c r="E63" s="2">
        <f>(1-$R$3)*D63</f>
        <v>0.55878080718640522</v>
      </c>
      <c r="F63" s="2">
        <f>C63*A63</f>
        <v>887.34529338562436</v>
      </c>
      <c r="G63" s="2">
        <f t="shared" si="0"/>
        <v>6.7882341888425701</v>
      </c>
      <c r="H63" s="2">
        <f t="shared" si="2"/>
        <v>8.3933385742468225E-2</v>
      </c>
      <c r="I63" s="2">
        <f>D63*A63</f>
        <v>233.0057790450968</v>
      </c>
      <c r="J63" s="2">
        <f>E63*A63</f>
        <v>93.202311618038735</v>
      </c>
      <c r="K63" s="2">
        <f>F63*B63</f>
        <v>17403632.07179644</v>
      </c>
      <c r="L63" s="2">
        <f t="shared" si="1"/>
        <v>16.672189482160061</v>
      </c>
      <c r="M63" s="2">
        <f t="shared" si="3"/>
        <v>0.13272354991189772</v>
      </c>
      <c r="N63" s="2">
        <f>I63*B63</f>
        <v>4569976.1742477259</v>
      </c>
      <c r="O63" s="2">
        <f>J63*B63</f>
        <v>1827990.4696990903</v>
      </c>
      <c r="P63">
        <v>5.3220000000000001</v>
      </c>
    </row>
    <row r="64" spans="1:16" x14ac:dyDescent="0.25">
      <c r="A64">
        <f>A63*(1+$R$7)</f>
        <v>181.39047114910119</v>
      </c>
      <c r="B64">
        <f>B63*(1+$R$5)</f>
        <v>20593.802448270595</v>
      </c>
      <c r="C64">
        <f>(($R$3)*C63^($R$2)+(1-$R$4)*C63)/(1+$R$5+$R$7)</f>
        <v>5.3201942556643411</v>
      </c>
      <c r="D64" s="2">
        <f>C64^($R$2)</f>
        <v>1.3969649121412477</v>
      </c>
      <c r="E64" s="2">
        <f>(1-$R$3)*D64</f>
        <v>0.55878596485649912</v>
      </c>
      <c r="F64" s="2">
        <f>C64*A64</f>
        <v>965.03254263969654</v>
      </c>
      <c r="G64" s="2">
        <f t="shared" si="0"/>
        <v>6.8721618237130713</v>
      </c>
      <c r="H64" s="2">
        <f t="shared" si="2"/>
        <v>8.3927634870501144E-2</v>
      </c>
      <c r="I64" s="2">
        <f>D64*A64</f>
        <v>253.39612359206367</v>
      </c>
      <c r="J64" s="2">
        <f>E64*A64</f>
        <v>101.35844943682547</v>
      </c>
      <c r="K64" s="2">
        <f>F64*B64</f>
        <v>19873689.539274178</v>
      </c>
      <c r="L64" s="2">
        <f t="shared" si="1"/>
        <v>16.804907281199995</v>
      </c>
      <c r="M64" s="2">
        <f t="shared" si="3"/>
        <v>0.13271779903993419</v>
      </c>
      <c r="N64" s="2">
        <f>I64*B64</f>
        <v>5218389.7104125191</v>
      </c>
      <c r="O64" s="2">
        <f>J64*B64</f>
        <v>2087355.8841650076</v>
      </c>
      <c r="P64">
        <v>5.3220000000000001</v>
      </c>
    </row>
    <row r="65" spans="1:16" x14ac:dyDescent="0.25">
      <c r="A65">
        <f>A64*(1+$R$7)</f>
        <v>197.26213737464752</v>
      </c>
      <c r="B65">
        <f>B64*(1+$R$5)</f>
        <v>21623.492570684124</v>
      </c>
      <c r="C65">
        <f>(($R$3)*C64^($R$2)+(1-$R$4)*C64)/(1+$R$5+$R$7)</f>
        <v>5.3204125871083985</v>
      </c>
      <c r="D65" s="2">
        <f>C65^($R$2)</f>
        <v>1.3969763777511612</v>
      </c>
      <c r="E65" s="2">
        <f>(1-$R$3)*D65</f>
        <v>0.55879055110046449</v>
      </c>
      <c r="F65" s="2">
        <f>C65*A65</f>
        <v>1049.5159586479808</v>
      </c>
      <c r="G65" s="2">
        <f t="shared" si="0"/>
        <v>6.9560843450983709</v>
      </c>
      <c r="H65" s="2">
        <f t="shared" si="2"/>
        <v>8.3922521385299653E-2</v>
      </c>
      <c r="I65" s="2">
        <f>D65*A65</f>
        <v>275.57054613708704</v>
      </c>
      <c r="J65" s="2">
        <f>E65*A65</f>
        <v>110.22821845483482</v>
      </c>
      <c r="K65" s="2">
        <f>F65*B65</f>
        <v>22694200.534639038</v>
      </c>
      <c r="L65" s="2">
        <f t="shared" si="1"/>
        <v>16.937619966754728</v>
      </c>
      <c r="M65" s="2">
        <f t="shared" si="3"/>
        <v>0.1327126855547327</v>
      </c>
      <c r="N65" s="2">
        <f>I65*B65</f>
        <v>5958797.6570946686</v>
      </c>
      <c r="O65" s="2">
        <f>J65*B65</f>
        <v>2383519.0628378675</v>
      </c>
      <c r="P65">
        <v>5.3220000000000001</v>
      </c>
    </row>
    <row r="66" spans="1:16" x14ac:dyDescent="0.25">
      <c r="A66">
        <f>A65*(1+$R$7)</f>
        <v>214.52257439492917</v>
      </c>
      <c r="B66">
        <f>B65*(1+$R$5)</f>
        <v>22704.667199218333</v>
      </c>
      <c r="C66">
        <f>(($R$3)*C65^($R$2)+(1-$R$4)*C65)/(1+$R$5+$R$7)</f>
        <v>5.3206067358390561</v>
      </c>
      <c r="D66" s="2">
        <f>C66^($R$2)</f>
        <v>1.3969865730970019</v>
      </c>
      <c r="E66" s="2">
        <f>(1-$R$3)*D66</f>
        <v>0.55879462923880074</v>
      </c>
      <c r="F66" s="2">
        <f>C66*A66</f>
        <v>1141.3902543151951</v>
      </c>
      <c r="G66" s="2">
        <f t="shared" si="0"/>
        <v>7.0400023197055415</v>
      </c>
      <c r="H66" s="2">
        <f t="shared" si="2"/>
        <v>8.3917974607170542E-2</v>
      </c>
      <c r="I66" s="2">
        <f>D66*A66</f>
        <v>299.68515605591875</v>
      </c>
      <c r="J66" s="2">
        <f>E66*A66</f>
        <v>119.87406242236749</v>
      </c>
      <c r="K66" s="2">
        <f>F66*B66</f>
        <v>25914885.868657682</v>
      </c>
      <c r="L66" s="2">
        <f t="shared" si="1"/>
        <v>17.070328105531328</v>
      </c>
      <c r="M66" s="2">
        <f t="shared" si="3"/>
        <v>0.13270813877660004</v>
      </c>
      <c r="N66" s="2">
        <f>I66*B66</f>
        <v>6804251.7327954462</v>
      </c>
      <c r="O66" s="2">
        <f>J66*B66</f>
        <v>2721700.6931181778</v>
      </c>
      <c r="P66">
        <v>5.3220000000000001</v>
      </c>
    </row>
    <row r="67" spans="1:16" x14ac:dyDescent="0.25">
      <c r="A67">
        <f>A66*(1+$R$7)</f>
        <v>233.29329965448545</v>
      </c>
      <c r="B67">
        <f>B66*(1+$R$5)</f>
        <v>23839.900559179252</v>
      </c>
      <c r="C67">
        <f>(($R$3)*C66^($R$2)+(1-$R$4)*C66)/(1+$R$5+$R$7)</f>
        <v>5.3207793802026169</v>
      </c>
      <c r="D67" s="2">
        <f>C67^($R$2)</f>
        <v>1.3969956389325158</v>
      </c>
      <c r="E67" s="2">
        <f>(1-$R$3)*D67</f>
        <v>0.55879825557300633</v>
      </c>
      <c r="F67" s="2">
        <f>C67*A67</f>
        <v>1241.3021783410165</v>
      </c>
      <c r="G67" s="2">
        <f t="shared" ref="G67:G101" si="4">LN(F67)</f>
        <v>7.1239162514071879</v>
      </c>
      <c r="H67" s="2">
        <f t="shared" si="2"/>
        <v>8.3913931701646405E-2</v>
      </c>
      <c r="I67" s="2">
        <f>D67*A67</f>
        <v>325.90972220949277</v>
      </c>
      <c r="J67" s="2">
        <f>E67*A67</f>
        <v>130.3638888837971</v>
      </c>
      <c r="K67" s="2">
        <f>F67*B67</f>
        <v>29592520.495542426</v>
      </c>
      <c r="L67" s="2">
        <f t="shared" ref="L67:L100" si="5">LN(K67)</f>
        <v>17.203032201402408</v>
      </c>
      <c r="M67" s="2">
        <f t="shared" si="3"/>
        <v>0.13270409587108034</v>
      </c>
      <c r="N67" s="2">
        <f>I67*B67</f>
        <v>7769655.3687440418</v>
      </c>
      <c r="O67" s="2">
        <f>J67*B67</f>
        <v>3107862.1474976162</v>
      </c>
      <c r="P67">
        <v>5.3220000000000001</v>
      </c>
    </row>
    <row r="68" spans="1:16" x14ac:dyDescent="0.25">
      <c r="A68">
        <f>A67*(1+$R$7)</f>
        <v>253.70646337425291</v>
      </c>
      <c r="B68">
        <f>B67*(1+$R$5)</f>
        <v>25031.895587138217</v>
      </c>
      <c r="C68">
        <f>(($R$3)*C67^($R$2)+(1-$R$4)*C67)/(1+$R$5+$R$7)</f>
        <v>5.3209329019411635</v>
      </c>
      <c r="D68" s="2">
        <f>C68^($R$2)</f>
        <v>1.3970037004103066</v>
      </c>
      <c r="E68" s="2">
        <f>(1-$R$3)*D68</f>
        <v>0.55880148016412268</v>
      </c>
      <c r="F68" s="2">
        <f>C68*A68</f>
        <v>1349.9550684031931</v>
      </c>
      <c r="G68" s="2">
        <f t="shared" si="4"/>
        <v>7.2078265882142931</v>
      </c>
      <c r="H68" s="2">
        <f t="shared" ref="H68:H101" si="6">(G68-G67)</f>
        <v>8.3910336807105246E-2</v>
      </c>
      <c r="I68" s="2">
        <f>D68*A68</f>
        <v>354.42886815184323</v>
      </c>
      <c r="J68" s="2">
        <f>E68*A68</f>
        <v>141.77154726073729</v>
      </c>
      <c r="K68" s="2">
        <f>F68*B68</f>
        <v>33791934.31959676</v>
      </c>
      <c r="L68" s="2">
        <f t="shared" si="5"/>
        <v>17.335732702378944</v>
      </c>
      <c r="M68" s="2">
        <f t="shared" ref="M68:M100" si="7">L68-L67</f>
        <v>0.13270050097653652</v>
      </c>
      <c r="N68" s="2">
        <f>I68*B68</f>
        <v>8872026.420644518</v>
      </c>
      <c r="O68" s="2">
        <f>J68*B68</f>
        <v>3548810.5682578068</v>
      </c>
      <c r="P68">
        <v>5.3220000000000001</v>
      </c>
    </row>
    <row r="69" spans="1:16" x14ac:dyDescent="0.25">
      <c r="A69">
        <f>A68*(1+$R$7)</f>
        <v>275.90577891949999</v>
      </c>
      <c r="B69">
        <f>B68*(1+$R$5)</f>
        <v>26283.490366495127</v>
      </c>
      <c r="C69">
        <f>(($R$3)*C68^($R$2)+(1-$R$4)*C68)/(1+$R$5+$R$7)</f>
        <v>5.3210694190316703</v>
      </c>
      <c r="D69" s="2">
        <f>C69^($R$2)</f>
        <v>1.3970108688120482</v>
      </c>
      <c r="E69" s="2">
        <f>(1-$R$3)*D69</f>
        <v>0.55880434752481933</v>
      </c>
      <c r="F69" s="2">
        <f>C69*A69</f>
        <v>1468.1138027426643</v>
      </c>
      <c r="G69" s="2">
        <f t="shared" si="4"/>
        <v>7.2917337284740293</v>
      </c>
      <c r="H69" s="2">
        <f t="shared" si="6"/>
        <v>8.3907140259736224E-2</v>
      </c>
      <c r="I69" s="2">
        <f>D69*A69</f>
        <v>385.44337191859557</v>
      </c>
      <c r="J69" s="2">
        <f>E69*A69</f>
        <v>154.17734876743825</v>
      </c>
      <c r="K69" s="2">
        <f>F69*B69</f>
        <v>38587154.991305344</v>
      </c>
      <c r="L69" s="2">
        <f t="shared" si="5"/>
        <v>17.468430006808113</v>
      </c>
      <c r="M69" s="2">
        <f t="shared" si="7"/>
        <v>0.13269730442916838</v>
      </c>
      <c r="N69" s="2">
        <f>I69*B69</f>
        <v>10130797.152651805</v>
      </c>
      <c r="O69" s="2">
        <f>J69*B69</f>
        <v>4052318.8610607227</v>
      </c>
      <c r="P69">
        <v>5.3220000000000001</v>
      </c>
    </row>
    <row r="70" spans="1:16" x14ac:dyDescent="0.25">
      <c r="A70">
        <f>A69*(1+$R$7)</f>
        <v>300.04753457495622</v>
      </c>
      <c r="B70">
        <f>B69*(1+$R$5)</f>
        <v>27597.664884819886</v>
      </c>
      <c r="C70">
        <f>(($R$3)*C69^($R$2)+(1-$R$4)*C69)/(1+$R$5+$R$7)</f>
        <v>5.3211908148907829</v>
      </c>
      <c r="D70" s="2">
        <f>C70^($R$2)</f>
        <v>1.3970172430866021</v>
      </c>
      <c r="E70" s="2">
        <f>(1-$R$3)*D70</f>
        <v>0.55880689723464083</v>
      </c>
      <c r="F70" s="2">
        <f>C70*A70</f>
        <v>1596.6101850108817</v>
      </c>
      <c r="G70" s="2">
        <f t="shared" si="4"/>
        <v>7.3756380263789261</v>
      </c>
      <c r="H70" s="2">
        <f t="shared" si="6"/>
        <v>8.390429790489673E-2</v>
      </c>
      <c r="I70" s="2">
        <f>D70*A70</f>
        <v>419.17157954683728</v>
      </c>
      <c r="J70" s="2">
        <f>E70*A70</f>
        <v>167.66863181873489</v>
      </c>
      <c r="K70" s="2">
        <f>F70*B70</f>
        <v>44062712.837620586</v>
      </c>
      <c r="L70" s="2">
        <f t="shared" si="5"/>
        <v>17.601124468882443</v>
      </c>
      <c r="M70" s="2">
        <f t="shared" si="7"/>
        <v>0.13269446207432978</v>
      </c>
      <c r="N70" s="2">
        <f>I70*B70</f>
        <v>11568156.781574236</v>
      </c>
      <c r="O70" s="2">
        <f>J70*B70</f>
        <v>4627262.7126296945</v>
      </c>
      <c r="P70">
        <v>5.3220000000000001</v>
      </c>
    </row>
    <row r="71" spans="1:16" x14ac:dyDescent="0.25">
      <c r="A71">
        <f>A70*(1+$R$7)</f>
        <v>326.30169385026488</v>
      </c>
      <c r="B71">
        <f>B70*(1+$R$5)</f>
        <v>28977.54812906088</v>
      </c>
      <c r="C71">
        <f>(($R$3)*C70^($R$2)+(1-$R$4)*C70)/(1+$R$5+$R$7)</f>
        <v>5.3212987643471905</v>
      </c>
      <c r="D71" s="2">
        <f>C71^($R$2)</f>
        <v>1.3970229112174208</v>
      </c>
      <c r="E71" s="2">
        <f>(1-$R$3)*D71</f>
        <v>0.55880916448696838</v>
      </c>
      <c r="F71" s="2">
        <f>C71*A71</f>
        <v>1736.3488002898098</v>
      </c>
      <c r="G71" s="2">
        <f t="shared" si="4"/>
        <v>7.4595397968641359</v>
      </c>
      <c r="H71" s="2">
        <f t="shared" si="6"/>
        <v>8.3901770485209859E-2</v>
      </c>
      <c r="I71" s="2">
        <f>D71*A71</f>
        <v>455.8509422778726</v>
      </c>
      <c r="J71" s="2">
        <f>E71*A71</f>
        <v>182.34037691114906</v>
      </c>
      <c r="K71" s="2">
        <f>F71*B71</f>
        <v>50315130.929235078</v>
      </c>
      <c r="L71" s="2">
        <f t="shared" si="5"/>
        <v>17.733816403537084</v>
      </c>
      <c r="M71" s="2">
        <f t="shared" si="7"/>
        <v>0.13269193465464113</v>
      </c>
      <c r="N71" s="2">
        <f>I71*B71</f>
        <v>13209442.619534807</v>
      </c>
      <c r="O71" s="2">
        <f>J71*B71</f>
        <v>5283777.0478139231</v>
      </c>
      <c r="P71">
        <v>5.3220000000000001</v>
      </c>
    </row>
    <row r="72" spans="1:16" x14ac:dyDescent="0.25">
      <c r="A72">
        <f>A71*(1+$R$7)</f>
        <v>354.85309206216306</v>
      </c>
      <c r="B72">
        <f>B71*(1+$R$5)</f>
        <v>30426.425535513925</v>
      </c>
      <c r="C72">
        <f>(($R$3)*C71^($R$2)+(1-$R$4)*C71)/(1+$R$5+$R$7)</f>
        <v>5.3213947567390756</v>
      </c>
      <c r="D72" s="2">
        <f>C72^($R$2)</f>
        <v>1.3970279514382038</v>
      </c>
      <c r="E72" s="2">
        <f>(1-$R$3)*D72</f>
        <v>0.55881118057528156</v>
      </c>
      <c r="F72" s="2">
        <f>C72*A72</f>
        <v>1888.313383512243</v>
      </c>
      <c r="G72" s="2">
        <f t="shared" si="4"/>
        <v>7.5434393199609131</v>
      </c>
      <c r="H72" s="2">
        <f t="shared" si="6"/>
        <v>8.3899523096777173E-2</v>
      </c>
      <c r="I72" s="2">
        <f>D72*A72</f>
        <v>495.739688265116</v>
      </c>
      <c r="J72" s="2">
        <f>E72*A72</f>
        <v>198.29587530604641</v>
      </c>
      <c r="K72" s="2">
        <f>F72*B72</f>
        <v>57454626.551149614</v>
      </c>
      <c r="L72" s="2">
        <f t="shared" si="5"/>
        <v>17.866506090803291</v>
      </c>
      <c r="M72" s="2">
        <f t="shared" si="7"/>
        <v>0.13268968726620756</v>
      </c>
      <c r="N72" s="2">
        <f>I72*B72</f>
        <v>15083586.709997438</v>
      </c>
      <c r="O72" s="2">
        <f>J72*B72</f>
        <v>6033434.6839989759</v>
      </c>
      <c r="P72">
        <v>5.3220000000000001</v>
      </c>
    </row>
    <row r="73" spans="1:16" x14ac:dyDescent="0.25">
      <c r="A73">
        <f>A72*(1+$R$7)</f>
        <v>385.90273761760227</v>
      </c>
      <c r="B73">
        <f>B72*(1+$R$5)</f>
        <v>31947.746812289621</v>
      </c>
      <c r="C73">
        <f>(($R$3)*C72^($R$2)+(1-$R$4)*C72)/(1+$R$5+$R$7)</f>
        <v>5.3214801164546959</v>
      </c>
      <c r="D73" s="2">
        <f>C73^($R$2)</f>
        <v>1.3970324333136879</v>
      </c>
      <c r="E73" s="2">
        <f>(1-$R$3)*D73</f>
        <v>0.55881297332547519</v>
      </c>
      <c r="F73" s="2">
        <f>C73*A73</f>
        <v>2053.5737451175041</v>
      </c>
      <c r="G73" s="2">
        <f t="shared" si="4"/>
        <v>7.6273368446668206</v>
      </c>
      <c r="H73" s="2">
        <f t="shared" si="6"/>
        <v>8.38975247059075E-2</v>
      </c>
      <c r="I73" s="2">
        <f>D73*A73</f>
        <v>539.11864055633248</v>
      </c>
      <c r="J73" s="2">
        <f>E73*A73</f>
        <v>215.64745622253304</v>
      </c>
      <c r="K73" s="2">
        <f>F73*B73</f>
        <v>65607054.069379404</v>
      </c>
      <c r="L73" s="2">
        <f t="shared" si="5"/>
        <v>17.999193779678635</v>
      </c>
      <c r="M73" s="2">
        <f t="shared" si="7"/>
        <v>0.13268768887534321</v>
      </c>
      <c r="N73" s="2">
        <f>I73*B73</f>
        <v>17223625.830279484</v>
      </c>
      <c r="O73" s="2">
        <f>J73*B73</f>
        <v>6889450.3321117954</v>
      </c>
      <c r="P73">
        <v>5.3220000000000001</v>
      </c>
    </row>
    <row r="74" spans="1:16" x14ac:dyDescent="0.25">
      <c r="A74">
        <f>A73*(1+$R$7)</f>
        <v>419.66922715914245</v>
      </c>
      <c r="B74">
        <f>B73*(1+$R$5)</f>
        <v>33545.134152904102</v>
      </c>
      <c r="C74">
        <f>(($R$3)*C73^($R$2)+(1-$R$4)*C73)/(1+$R$5+$R$7)</f>
        <v>5.3215560211989583</v>
      </c>
      <c r="D74" s="2">
        <f>C74^($R$2)</f>
        <v>1.3970364187005442</v>
      </c>
      <c r="E74" s="2">
        <f>(1-$R$3)*D74</f>
        <v>0.55881456748021774</v>
      </c>
      <c r="F74" s="2">
        <f>C74*A74</f>
        <v>2233.2933027006479</v>
      </c>
      <c r="G74" s="2">
        <f t="shared" si="4"/>
        <v>7.7112325923864189</v>
      </c>
      <c r="H74" s="2">
        <f t="shared" si="6"/>
        <v>8.389574771959829E-2</v>
      </c>
      <c r="I74" s="2">
        <f>D74*A74</f>
        <v>586.2931941492335</v>
      </c>
      <c r="J74" s="2">
        <f>E74*A74</f>
        <v>234.51727765969343</v>
      </c>
      <c r="K74" s="2">
        <f>F74*B74</f>
        <v>74916123.441875502</v>
      </c>
      <c r="L74" s="2">
        <f t="shared" si="5"/>
        <v>18.131879691567661</v>
      </c>
      <c r="M74" s="2">
        <f t="shared" si="7"/>
        <v>0.1326859118890269</v>
      </c>
      <c r="N74" s="2">
        <f>I74*B74</f>
        <v>19667283.850670688</v>
      </c>
      <c r="O74" s="2">
        <f>J74*B74</f>
        <v>7866913.5402682768</v>
      </c>
      <c r="P74">
        <v>5.3220000000000001</v>
      </c>
    </row>
    <row r="75" spans="1:16" x14ac:dyDescent="0.25">
      <c r="A75">
        <f>A74*(1+$R$7)</f>
        <v>456.39028453556739</v>
      </c>
      <c r="B75">
        <f>B74*(1+$R$5)</f>
        <v>35222.390860549305</v>
      </c>
      <c r="C75">
        <f>(($R$3)*C74^($R$2)+(1-$R$4)*C74)/(1+$R$5+$R$7)</f>
        <v>5.3216235182376312</v>
      </c>
      <c r="D75" s="2">
        <f>C75^($R$2)</f>
        <v>1.3970399626017038</v>
      </c>
      <c r="E75" s="2">
        <f>(1-$R$3)*D75</f>
        <v>0.55881598504068153</v>
      </c>
      <c r="F75" s="2">
        <f>C75*A75</f>
        <v>2428.7372716796399</v>
      </c>
      <c r="G75" s="2">
        <f t="shared" si="4"/>
        <v>7.7951267599901728</v>
      </c>
      <c r="H75" s="2">
        <f t="shared" si="6"/>
        <v>8.38941676037539E-2</v>
      </c>
      <c r="I75" s="2">
        <f>D75*A75</f>
        <v>637.59546603935007</v>
      </c>
      <c r="J75" s="2">
        <f>E75*A75</f>
        <v>255.03818641574</v>
      </c>
      <c r="K75" s="2">
        <f>F75*B75</f>
        <v>85545933.4806844</v>
      </c>
      <c r="L75" s="2">
        <f t="shared" si="5"/>
        <v>18.264564023340849</v>
      </c>
      <c r="M75" s="2">
        <f t="shared" si="7"/>
        <v>0.13268433177318784</v>
      </c>
      <c r="N75" s="2">
        <f>I75*B75</f>
        <v>22457636.71575208</v>
      </c>
      <c r="O75" s="2">
        <f>J75*B75</f>
        <v>8983054.6863008309</v>
      </c>
      <c r="P75">
        <v>5.3220000000000001</v>
      </c>
    </row>
    <row r="76" spans="1:16" x14ac:dyDescent="0.25">
      <c r="A76">
        <f>A75*(1+$R$7)</f>
        <v>496.32443443242948</v>
      </c>
      <c r="B76">
        <f>B75*(1+$R$5)</f>
        <v>36983.510403576773</v>
      </c>
      <c r="C76">
        <f>(($R$3)*C75^($R$2)+(1-$R$4)*C75)/(1+$R$5+$R$7)</f>
        <v>5.3216835388429908</v>
      </c>
      <c r="D76" s="2">
        <f>C76^($R$2)</f>
        <v>1.3970431139259452</v>
      </c>
      <c r="E76" s="2">
        <f>(1-$R$3)*D76</f>
        <v>0.55881724557037804</v>
      </c>
      <c r="F76" s="2">
        <f>C76*A76</f>
        <v>2641.2815726446174</v>
      </c>
      <c r="G76" s="2">
        <f t="shared" si="4"/>
        <v>7.87901952253402</v>
      </c>
      <c r="H76" s="2">
        <f t="shared" si="6"/>
        <v>8.3892762543847255E-2</v>
      </c>
      <c r="I76" s="2">
        <f>D76*A76</f>
        <v>693.38663339701486</v>
      </c>
      <c r="J76" s="2">
        <f>E76*A76</f>
        <v>277.35465335880593</v>
      </c>
      <c r="K76" s="2">
        <f>F76*B76</f>
        <v>97683864.520677835</v>
      </c>
      <c r="L76" s="2">
        <f t="shared" si="5"/>
        <v>18.397246950054129</v>
      </c>
      <c r="M76" s="2">
        <f t="shared" si="7"/>
        <v>0.13268292671327941</v>
      </c>
      <c r="N76" s="2">
        <f>I76*B76</f>
        <v>25643871.769939572</v>
      </c>
      <c r="O76" s="2">
        <f>J76*B76</f>
        <v>10257548.707975829</v>
      </c>
      <c r="P76">
        <v>5.3220000000000001</v>
      </c>
    </row>
    <row r="77" spans="1:16" x14ac:dyDescent="0.25">
      <c r="A77">
        <f>A76*(1+$R$7)</f>
        <v>539.75282244526704</v>
      </c>
      <c r="B77">
        <f>B76*(1+$R$5)</f>
        <v>38832.685923755613</v>
      </c>
      <c r="C77">
        <f>(($R$3)*C76^($R$2)+(1-$R$4)*C76)/(1+$R$5+$R$7)</f>
        <v>5.3217369111399551</v>
      </c>
      <c r="D77" s="2">
        <f>C77^($R$2)</f>
        <v>1.3970459161632551</v>
      </c>
      <c r="E77" s="2">
        <f>(1-$R$3)*D77</f>
        <v>0.55881836646530203</v>
      </c>
      <c r="F77" s="2">
        <f>C77*A77</f>
        <v>2872.4225180989479</v>
      </c>
      <c r="G77" s="2">
        <f t="shared" si="4"/>
        <v>7.9629110356772861</v>
      </c>
      <c r="H77" s="2">
        <f t="shared" si="6"/>
        <v>8.3891513143266039E-2</v>
      </c>
      <c r="I77" s="2">
        <f>D77*A77</f>
        <v>754.05947633475091</v>
      </c>
      <c r="J77" s="2">
        <f>E77*A77</f>
        <v>301.62379053390032</v>
      </c>
      <c r="K77" s="2">
        <f>F77*B77</f>
        <v>111543881.48565966</v>
      </c>
      <c r="L77" s="2">
        <f t="shared" si="5"/>
        <v>18.529928627366825</v>
      </c>
      <c r="M77" s="2">
        <f t="shared" si="7"/>
        <v>0.13268167731269642</v>
      </c>
      <c r="N77" s="2">
        <f>I77*B77</f>
        <v>29282154.812339012</v>
      </c>
      <c r="O77" s="2">
        <f>J77*B77</f>
        <v>11712861.924935602</v>
      </c>
      <c r="P77">
        <v>5.3220000000000001</v>
      </c>
    </row>
    <row r="78" spans="1:16" x14ac:dyDescent="0.25">
      <c r="A78">
        <f>A77*(1+$R$7)</f>
        <v>586.9811944092279</v>
      </c>
      <c r="B78">
        <f>B77*(1+$R$5)</f>
        <v>40774.320219943394</v>
      </c>
      <c r="C78">
        <f>(($R$3)*C77^($R$2)+(1-$R$4)*C77)/(1+$R$5+$R$7)</f>
        <v>5.3217843715297661</v>
      </c>
      <c r="D78" s="2">
        <f>C78^($R$2)</f>
        <v>1.397048407985318</v>
      </c>
      <c r="E78" s="2">
        <f>(1-$R$3)*D78</f>
        <v>0.55881936319412728</v>
      </c>
      <c r="F78" s="2">
        <f>C78*A78</f>
        <v>3123.7873467889044</v>
      </c>
      <c r="G78" s="2">
        <f t="shared" si="4"/>
        <v>8.0468014378324444</v>
      </c>
      <c r="H78" s="2">
        <f t="shared" si="6"/>
        <v>8.3890402155158306E-2</v>
      </c>
      <c r="I78" s="2">
        <f>D78*A78</f>
        <v>820.04114316673235</v>
      </c>
      <c r="J78" s="2">
        <f>E78*A78</f>
        <v>328.01645726669295</v>
      </c>
      <c r="K78" s="2">
        <f>F78*B78</f>
        <v>127370305.57697815</v>
      </c>
      <c r="L78" s="2">
        <f t="shared" si="5"/>
        <v>18.662609193691416</v>
      </c>
      <c r="M78" s="2">
        <f t="shared" si="7"/>
        <v>0.13268056632459135</v>
      </c>
      <c r="N78" s="2">
        <f>I78*B78</f>
        <v>33436620.165008791</v>
      </c>
      <c r="O78" s="2">
        <f>J78*B78</f>
        <v>13374648.066003516</v>
      </c>
      <c r="P78">
        <v>5.3220000000000001</v>
      </c>
    </row>
    <row r="79" spans="1:16" x14ac:dyDescent="0.25">
      <c r="A79">
        <f>A78*(1+$R$7)</f>
        <v>638.34204892003527</v>
      </c>
      <c r="B79">
        <f>B78*(1+$R$5)</f>
        <v>42813.036230940568</v>
      </c>
      <c r="C79">
        <f>(($R$3)*C78^($R$2)+(1-$R$4)*C78)/(1+$R$5+$R$7)</f>
        <v>5.3218265748486697</v>
      </c>
      <c r="D79" s="2">
        <f>C79^($R$2)</f>
        <v>1.3970506237794331</v>
      </c>
      <c r="E79" s="2">
        <f>(1-$R$3)*D79</f>
        <v>0.55882024951177323</v>
      </c>
      <c r="F79" s="2">
        <f>C79*A79</f>
        <v>3397.1456797859933</v>
      </c>
      <c r="G79" s="2">
        <f t="shared" si="4"/>
        <v>8.130690852076496</v>
      </c>
      <c r="H79" s="2">
        <f t="shared" si="6"/>
        <v>8.3889414244051608E-2</v>
      </c>
      <c r="I79" s="2">
        <f>D79*A79</f>
        <v>891.7961576283767</v>
      </c>
      <c r="J79" s="2">
        <f>E79*A79</f>
        <v>356.71846305135068</v>
      </c>
      <c r="K79" s="2">
        <f>F79*B79</f>
        <v>145442121.07046095</v>
      </c>
      <c r="L79" s="2">
        <f t="shared" si="5"/>
        <v>18.7952887721049</v>
      </c>
      <c r="M79" s="2">
        <f t="shared" si="7"/>
        <v>0.13267957841348377</v>
      </c>
      <c r="N79" s="2">
        <f>I79*B79</f>
        <v>38180501.207157277</v>
      </c>
      <c r="O79" s="2">
        <f>J79*B79</f>
        <v>15272200.48286291</v>
      </c>
      <c r="P79">
        <v>5.3220000000000001</v>
      </c>
    </row>
    <row r="80" spans="1:16" x14ac:dyDescent="0.25">
      <c r="A80">
        <f>A79*(1+$R$7)</f>
        <v>694.1969782005383</v>
      </c>
      <c r="B80">
        <f>B79*(1+$R$5)</f>
        <v>44953.6880424876</v>
      </c>
      <c r="C80">
        <f>(($R$3)*C79^($R$2)+(1-$R$4)*C79)/(1+$R$5+$R$7)</f>
        <v>5.3218641034016319</v>
      </c>
      <c r="D80" s="2">
        <f>C80^($R$2)</f>
        <v>1.3970525941232501</v>
      </c>
      <c r="E80" s="2">
        <f>(1-$R$3)*D80</f>
        <v>0.55882103764930002</v>
      </c>
      <c r="F80" s="2">
        <f>C80*A80</f>
        <v>3694.4219789753297</v>
      </c>
      <c r="G80" s="2">
        <f t="shared" si="4"/>
        <v>8.214579387850435</v>
      </c>
      <c r="H80" s="2">
        <f t="shared" si="6"/>
        <v>8.3888535773938955E-2</v>
      </c>
      <c r="I80" s="2">
        <f>D80*A80</f>
        <v>969.82968922758334</v>
      </c>
      <c r="J80" s="2">
        <f>E80*A80</f>
        <v>387.93187569103333</v>
      </c>
      <c r="K80" s="2">
        <f>F80*B80</f>
        <v>166077893.14016664</v>
      </c>
      <c r="L80" s="2">
        <f t="shared" si="5"/>
        <v>18.92796747204827</v>
      </c>
      <c r="M80" s="2">
        <f t="shared" si="7"/>
        <v>0.13267869994336934</v>
      </c>
      <c r="N80" s="2">
        <f>I80*B80</f>
        <v>43597421.303879477</v>
      </c>
      <c r="O80" s="2">
        <f>J80*B80</f>
        <v>17438968.521551792</v>
      </c>
      <c r="P80">
        <v>5.3220000000000001</v>
      </c>
    </row>
    <row r="81" spans="1:16" x14ac:dyDescent="0.25">
      <c r="A81">
        <f>A80*(1+$R$7)</f>
        <v>754.93921379308529</v>
      </c>
      <c r="B81">
        <f>B80*(1+$R$5)</f>
        <v>47201.372444611981</v>
      </c>
      <c r="C81">
        <f>(($R$3)*C80^($R$2)+(1-$R$4)*C80)/(1+$R$5+$R$7)</f>
        <v>5.321897474995648</v>
      </c>
      <c r="D81" s="2">
        <f>C81^($R$2)</f>
        <v>1.3970543462068865</v>
      </c>
      <c r="E81" s="2">
        <f>(1-$R$3)*D81</f>
        <v>0.55882173848275463</v>
      </c>
      <c r="F81" s="2">
        <f>C81*A81</f>
        <v>4017.7090956606203</v>
      </c>
      <c r="G81" s="2">
        <f t="shared" si="4"/>
        <v>8.2984671424702832</v>
      </c>
      <c r="H81" s="2">
        <f t="shared" si="6"/>
        <v>8.3887754619848209E-2</v>
      </c>
      <c r="I81" s="2">
        <f>D81*A81</f>
        <v>1054.6911097516397</v>
      </c>
      <c r="J81" s="2">
        <f>E81*A81</f>
        <v>421.87644390065589</v>
      </c>
      <c r="K81" s="2">
        <f>F81*B81</f>
        <v>189641383.39838213</v>
      </c>
      <c r="L81" s="2">
        <f t="shared" si="5"/>
        <v>19.060645390837553</v>
      </c>
      <c r="M81" s="2">
        <f t="shared" si="7"/>
        <v>0.13267791878928392</v>
      </c>
      <c r="N81" s="2">
        <f>I81*B81</f>
        <v>49782867.885408275</v>
      </c>
      <c r="O81" s="2">
        <f>J81*B81</f>
        <v>19913147.154163312</v>
      </c>
      <c r="P81">
        <v>5.3220000000000001</v>
      </c>
    </row>
    <row r="82" spans="1:16" x14ac:dyDescent="0.25">
      <c r="A82">
        <f>A81*(1+$R$7)</f>
        <v>820.99639499998023</v>
      </c>
      <c r="B82">
        <f>B81*(1+$R$5)</f>
        <v>49561.441066842584</v>
      </c>
      <c r="C82">
        <f>(($R$3)*C81^($R$2)+(1-$R$4)*C81)/(1+$R$5+$R$7)</f>
        <v>5.3219271500833996</v>
      </c>
      <c r="D82" s="2">
        <f>C82^($R$2)</f>
        <v>1.3970559042082589</v>
      </c>
      <c r="E82" s="2">
        <f>(1-$R$3)*D82</f>
        <v>0.55882236168330357</v>
      </c>
      <c r="F82" s="2">
        <f>C82*A82</f>
        <v>4369.2830046709896</v>
      </c>
      <c r="G82" s="2">
        <f t="shared" si="4"/>
        <v>8.3823542024706583</v>
      </c>
      <c r="H82" s="2">
        <f t="shared" si="6"/>
        <v>8.3887060000375158E-2</v>
      </c>
      <c r="I82" s="2">
        <f>D82*A82</f>
        <v>1146.9778609684183</v>
      </c>
      <c r="J82" s="2">
        <f>E82*A82</f>
        <v>458.7911443873673</v>
      </c>
      <c r="K82" s="2">
        <f>F82*B82</f>
        <v>216547962.14035815</v>
      </c>
      <c r="L82" s="2">
        <f t="shared" si="5"/>
        <v>19.193322615007357</v>
      </c>
      <c r="M82" s="2">
        <f t="shared" si="7"/>
        <v>0.13267722416980376</v>
      </c>
      <c r="N82" s="2">
        <f>I82*B82</f>
        <v>56845875.661359429</v>
      </c>
      <c r="O82" s="2">
        <f>J82*B82</f>
        <v>22738350.264543772</v>
      </c>
      <c r="P82">
        <v>5.3220000000000001</v>
      </c>
    </row>
    <row r="83" spans="1:16" x14ac:dyDescent="0.25">
      <c r="A83">
        <f>A82*(1+$R$7)</f>
        <v>892.83357956247846</v>
      </c>
      <c r="B83">
        <f>B82*(1+$R$5)</f>
        <v>52039.513120184718</v>
      </c>
      <c r="C83">
        <f>(($R$3)*C82^($R$2)+(1-$R$4)*C82)/(1+$R$5+$R$7)</f>
        <v>5.3219535381157685</v>
      </c>
      <c r="D83" s="2">
        <f>C83^($R$2)</f>
        <v>1.3970572896268212</v>
      </c>
      <c r="E83" s="2">
        <f>(1-$R$3)*D83</f>
        <v>0.55882291585072852</v>
      </c>
      <c r="F83" s="2">
        <f>C83*A83</f>
        <v>4751.6188277010988</v>
      </c>
      <c r="G83" s="2">
        <f t="shared" si="4"/>
        <v>8.466240644799381</v>
      </c>
      <c r="H83" s="2">
        <f t="shared" si="6"/>
        <v>8.3886442328722666E-2</v>
      </c>
      <c r="I83" s="2">
        <f>D83*A83</f>
        <v>1247.3396607513689</v>
      </c>
      <c r="J83" s="2">
        <f>E83*A83</f>
        <v>498.93586430054762</v>
      </c>
      <c r="K83" s="2">
        <f>F83*B83</f>
        <v>247271930.32626805</v>
      </c>
      <c r="L83" s="2">
        <f t="shared" si="5"/>
        <v>19.325999221505512</v>
      </c>
      <c r="M83" s="2">
        <f t="shared" si="7"/>
        <v>0.13267660649815483</v>
      </c>
      <c r="N83" s="2">
        <f>I83*B83</f>
        <v>64910948.640997618</v>
      </c>
      <c r="O83" s="2">
        <f>J83*B83</f>
        <v>25964379.45639905</v>
      </c>
      <c r="P83">
        <v>5.3220000000000001</v>
      </c>
    </row>
    <row r="84" spans="1:16" x14ac:dyDescent="0.25">
      <c r="A84">
        <f>A83*(1+$R$7)</f>
        <v>970.95651777419528</v>
      </c>
      <c r="B84">
        <f>B83*(1+$R$5)</f>
        <v>54641.488776193954</v>
      </c>
      <c r="C84">
        <f>(($R$3)*C83^($R$2)+(1-$R$4)*C83)/(1+$R$5+$R$7)</f>
        <v>5.3219770031908098</v>
      </c>
      <c r="D84" s="2">
        <f>C84^($R$2)</f>
        <v>1.3970585215803168</v>
      </c>
      <c r="E84" s="2">
        <f>(1-$R$3)*D84</f>
        <v>0.55882340863212676</v>
      </c>
      <c r="F84" s="2">
        <f>C84*A84</f>
        <v>5167.408258692496</v>
      </c>
      <c r="G84" s="2">
        <f t="shared" si="4"/>
        <v>8.5501265378797005</v>
      </c>
      <c r="H84" s="2">
        <f t="shared" si="6"/>
        <v>8.3885893080319462E-2</v>
      </c>
      <c r="I84" s="2">
        <f>D84*A84</f>
        <v>1356.48307724039</v>
      </c>
      <c r="J84" s="2">
        <f>E84*A84</f>
        <v>542.593230896156</v>
      </c>
      <c r="K84" s="2">
        <f>F84*B84</f>
        <v>282354880.36935794</v>
      </c>
      <c r="L84" s="2">
        <f t="shared" si="5"/>
        <v>19.458675278755265</v>
      </c>
      <c r="M84" s="2">
        <f t="shared" si="7"/>
        <v>0.1326760572497534</v>
      </c>
      <c r="N84" s="2">
        <f>I84*B84</f>
        <v>74120254.840127811</v>
      </c>
      <c r="O84" s="2">
        <f>J84*B84</f>
        <v>29648101.936051123</v>
      </c>
      <c r="P84">
        <v>5.3220000000000001</v>
      </c>
    </row>
    <row r="85" spans="1:16" x14ac:dyDescent="0.25">
      <c r="A85">
        <f>A84*(1+$R$7)</f>
        <v>1055.9152130794373</v>
      </c>
      <c r="B85">
        <f>B84*(1+$R$5)</f>
        <v>57373.563215003654</v>
      </c>
      <c r="C85">
        <f>(($R$3)*C84^($R$2)+(1-$R$4)*C84)/(1+$R$5+$R$7)</f>
        <v>5.3219978690770846</v>
      </c>
      <c r="D85" s="2">
        <f>C85^($R$2)</f>
        <v>1.3970596170686473</v>
      </c>
      <c r="E85" s="2">
        <f>(1-$R$3)*D85</f>
        <v>0.558823846827459</v>
      </c>
      <c r="F85" s="2">
        <f>C85*A85</f>
        <v>5619.5785139348409</v>
      </c>
      <c r="G85" s="2">
        <f t="shared" si="4"/>
        <v>8.6340119425547908</v>
      </c>
      <c r="H85" s="2">
        <f t="shared" si="6"/>
        <v>8.3885404675090314E-2</v>
      </c>
      <c r="I85" s="2">
        <f>D85*A85</f>
        <v>1475.1765032417179</v>
      </c>
      <c r="J85" s="2">
        <f>E85*A85</f>
        <v>590.07060129668719</v>
      </c>
      <c r="K85" s="2">
        <f>F85*B85</f>
        <v>322415243.11091691</v>
      </c>
      <c r="L85" s="2">
        <f t="shared" si="5"/>
        <v>19.591350847599788</v>
      </c>
      <c r="M85" s="2">
        <f t="shared" si="7"/>
        <v>0.13267556884452247</v>
      </c>
      <c r="N85" s="2">
        <f>I85*B85</f>
        <v>84636132.362026751</v>
      </c>
      <c r="O85" s="2">
        <f>J85*B85</f>
        <v>33854452.944810703</v>
      </c>
      <c r="P85">
        <v>5.3220000000000001</v>
      </c>
    </row>
    <row r="86" spans="1:16" x14ac:dyDescent="0.25">
      <c r="A86">
        <f>A85*(1+$R$7)</f>
        <v>1148.3077942238879</v>
      </c>
      <c r="B86">
        <f>B85*(1+$R$5)</f>
        <v>60242.241375753838</v>
      </c>
      <c r="C86">
        <f>(($R$3)*C85^($R$2)+(1-$R$4)*C85)/(1+$R$5+$R$7)</f>
        <v>5.3220164236806431</v>
      </c>
      <c r="D86" s="2">
        <f>C86^($R$2)</f>
        <v>1.3970605912085035</v>
      </c>
      <c r="E86" s="2">
        <f>(1-$R$3)*D86</f>
        <v>0.5588242364834014</v>
      </c>
      <c r="F86" s="2">
        <f>C86*A86</f>
        <v>6111.3129403000239</v>
      </c>
      <c r="G86" s="2">
        <f t="shared" si="4"/>
        <v>8.7178969129275714</v>
      </c>
      <c r="H86" s="2">
        <f t="shared" si="6"/>
        <v>8.3884970372780643E-2</v>
      </c>
      <c r="I86" s="2">
        <f>D86*A86</f>
        <v>1604.2555658877573</v>
      </c>
      <c r="J86" s="2">
        <f>E86*A86</f>
        <v>641.70222635510299</v>
      </c>
      <c r="K86" s="2">
        <f>F86*B86</f>
        <v>368159189.27232194</v>
      </c>
      <c r="L86" s="2">
        <f t="shared" si="5"/>
        <v>19.724025982141999</v>
      </c>
      <c r="M86" s="2">
        <f t="shared" si="7"/>
        <v>0.13267513454221103</v>
      </c>
      <c r="N86" s="2">
        <f>I86*B86</f>
        <v>96643951.028606832</v>
      </c>
      <c r="O86" s="2">
        <f>J86*B86</f>
        <v>38657580.411442742</v>
      </c>
      <c r="P86">
        <v>5.3220000000000001</v>
      </c>
    </row>
    <row r="87" spans="1:16" x14ac:dyDescent="0.25">
      <c r="A87">
        <f>A86*(1+$R$7)</f>
        <v>1248.784726218478</v>
      </c>
      <c r="B87">
        <f>B86*(1+$R$5)</f>
        <v>63254.353444541535</v>
      </c>
      <c r="C87">
        <f>(($R$3)*C86^($R$2)+(1-$R$4)*C86)/(1+$R$5+$R$7)</f>
        <v>5.3220329230172592</v>
      </c>
      <c r="D87" s="2">
        <f>C87^($R$2)</f>
        <v>1.3970614574419964</v>
      </c>
      <c r="E87" s="2">
        <f>(1-$R$3)*D87</f>
        <v>0.5588245829767986</v>
      </c>
      <c r="F87" s="2">
        <f>C87*A87</f>
        <v>6646.0734266958343</v>
      </c>
      <c r="G87" s="2">
        <f t="shared" si="4"/>
        <v>8.8017814971074699</v>
      </c>
      <c r="H87" s="2">
        <f t="shared" si="6"/>
        <v>8.3884584179898525E-2</v>
      </c>
      <c r="I87" s="2">
        <f>D87*A87</f>
        <v>1744.6290096420912</v>
      </c>
      <c r="J87" s="2">
        <f>E87*A87</f>
        <v>697.85160385683662</v>
      </c>
      <c r="K87" s="2">
        <f>F87*B87</f>
        <v>420393077.55059361</v>
      </c>
      <c r="L87" s="2">
        <f t="shared" si="5"/>
        <v>19.85670073049133</v>
      </c>
      <c r="M87" s="2">
        <f t="shared" si="7"/>
        <v>0.13267474834933068</v>
      </c>
      <c r="N87" s="2">
        <f>I87*B87</f>
        <v>110355380.0055013</v>
      </c>
      <c r="O87" s="2">
        <f>J87*B87</f>
        <v>44142152.002200529</v>
      </c>
      <c r="P87">
        <v>5.3220000000000001</v>
      </c>
    </row>
    <row r="88" spans="1:16" x14ac:dyDescent="0.25">
      <c r="A88">
        <f>A87*(1+$R$7)</f>
        <v>1358.0533897625946</v>
      </c>
      <c r="B88">
        <f>B87*(1+$R$5)</f>
        <v>66417.071116768609</v>
      </c>
      <c r="C88">
        <f>(($R$3)*C87^($R$2)+(1-$R$4)*C87)/(1+$R$5+$R$7)</f>
        <v>5.3220475947447135</v>
      </c>
      <c r="D88" s="2">
        <f>C88^($R$2)</f>
        <v>1.3970622277221747</v>
      </c>
      <c r="E88" s="2">
        <f>(1-$R$3)*D88</f>
        <v>0.5588248910888699</v>
      </c>
      <c r="F88" s="2">
        <f>C88*A88</f>
        <v>7227.6247765209218</v>
      </c>
      <c r="G88" s="2">
        <f t="shared" si="4"/>
        <v>8.8856657378744313</v>
      </c>
      <c r="H88" s="2">
        <f t="shared" si="6"/>
        <v>8.3884240766961327E-2</v>
      </c>
      <c r="I88" s="2">
        <f>D88*A88</f>
        <v>1897.2850940673814</v>
      </c>
      <c r="J88" s="2">
        <f>E88*A88</f>
        <v>758.91403762695256</v>
      </c>
      <c r="K88" s="2">
        <f>F88*B88</f>
        <v>480037668.7875089</v>
      </c>
      <c r="L88" s="2">
        <f t="shared" si="5"/>
        <v>19.989375135427725</v>
      </c>
      <c r="M88" s="2">
        <f t="shared" si="7"/>
        <v>0.13267440493639526</v>
      </c>
      <c r="N88" s="2">
        <f>I88*B88</f>
        <v>126012119.02145828</v>
      </c>
      <c r="O88" s="2">
        <f>J88*B88</f>
        <v>50404847.608583316</v>
      </c>
      <c r="P88">
        <v>5.3220000000000001</v>
      </c>
    </row>
    <row r="89" spans="1:16" x14ac:dyDescent="0.25">
      <c r="A89">
        <f>A88*(1+$R$7)</f>
        <v>1476.8830613668215</v>
      </c>
      <c r="B89">
        <f>B88*(1+$R$5)</f>
        <v>69737.924672607041</v>
      </c>
      <c r="C89">
        <f>(($R$3)*C88^($R$2)+(1-$R$4)*C88)/(1+$R$5+$R$7)</f>
        <v>5.3220606413038452</v>
      </c>
      <c r="D89" s="2">
        <f>C89^($R$2)</f>
        <v>1.3970629126779841</v>
      </c>
      <c r="E89" s="2">
        <f>(1-$R$3)*D89</f>
        <v>0.55882516507119362</v>
      </c>
      <c r="F89" s="2">
        <f>C89*A89</f>
        <v>7860.0612127086924</v>
      </c>
      <c r="G89" s="2">
        <f t="shared" si="4"/>
        <v>8.9695496732693503</v>
      </c>
      <c r="H89" s="2">
        <f t="shared" si="6"/>
        <v>8.3883935394919007E-2</v>
      </c>
      <c r="I89" s="2">
        <f>D89*A89</f>
        <v>2063.2985513979097</v>
      </c>
      <c r="J89" s="2">
        <f>E89*A89</f>
        <v>825.31942055916375</v>
      </c>
      <c r="K89" s="2">
        <f>F89*B89</f>
        <v>548144356.77395916</v>
      </c>
      <c r="L89" s="2">
        <f t="shared" si="5"/>
        <v>20.122049234992076</v>
      </c>
      <c r="M89" s="2">
        <f t="shared" si="7"/>
        <v>0.13267409956435117</v>
      </c>
      <c r="N89" s="2">
        <f>I89*B89</f>
        <v>143890158.95448667</v>
      </c>
      <c r="O89" s="2">
        <f>J89*B89</f>
        <v>57556063.581794649</v>
      </c>
      <c r="P89">
        <v>5.3220000000000001</v>
      </c>
    </row>
    <row r="90" spans="1:16" x14ac:dyDescent="0.25">
      <c r="A90">
        <f>A89*(1+$R$7)</f>
        <v>1606.1103292364182</v>
      </c>
      <c r="B90">
        <f>B89*(1+$R$5)</f>
        <v>73224.820906237394</v>
      </c>
      <c r="C90">
        <f>(($R$3)*C89^($R$2)+(1-$R$4)*C89)/(1+$R$5+$R$7)</f>
        <v>5.3220722427117</v>
      </c>
      <c r="D90" s="2">
        <f>C90^($R$2)</f>
        <v>1.3970635217609544</v>
      </c>
      <c r="E90" s="2">
        <f>(1-$R$3)*D90</f>
        <v>0.5588254087043818</v>
      </c>
      <c r="F90" s="2">
        <f>C90*A90</f>
        <v>8547.8352019616905</v>
      </c>
      <c r="G90" s="2">
        <f t="shared" si="4"/>
        <v>9.05343333711909</v>
      </c>
      <c r="H90" s="2">
        <f t="shared" si="6"/>
        <v>8.3883663849739776E-2</v>
      </c>
      <c r="I90" s="2">
        <f>D90*A90</f>
        <v>2243.8381528996765</v>
      </c>
      <c r="J90" s="2">
        <f>E90*A90</f>
        <v>897.53526115987063</v>
      </c>
      <c r="K90" s="2">
        <f>F90*B90</f>
        <v>625913701.7996763</v>
      </c>
      <c r="L90" s="2">
        <f t="shared" si="5"/>
        <v>20.254723063011248</v>
      </c>
      <c r="M90" s="2">
        <f t="shared" si="7"/>
        <v>0.13267382801917194</v>
      </c>
      <c r="N90" s="2">
        <f>I90*B90</f>
        <v>164304646.88866132</v>
      </c>
      <c r="O90" s="2">
        <f>J90*B90</f>
        <v>65721858.755464531</v>
      </c>
      <c r="P90">
        <v>5.3220000000000001</v>
      </c>
    </row>
    <row r="91" spans="1:16" x14ac:dyDescent="0.25">
      <c r="A91">
        <f>A90*(1+$R$7)</f>
        <v>1746.6449830446047</v>
      </c>
      <c r="B91">
        <f>B90*(1+$R$5)</f>
        <v>76886.061951549273</v>
      </c>
      <c r="C91">
        <f>(($R$3)*C90^($R$2)+(1-$R$4)*C90)/(1+$R$5+$R$7)</f>
        <v>5.3220825590453087</v>
      </c>
      <c r="D91" s="2">
        <f>C91^($R$2)</f>
        <v>1.397064063375631</v>
      </c>
      <c r="E91" s="2">
        <f>(1-$R$3)*D91</f>
        <v>0.55882562535025249</v>
      </c>
      <c r="F91" s="2">
        <f>C91*A91</f>
        <v>9295.7888011056802</v>
      </c>
      <c r="G91" s="2">
        <f t="shared" si="4"/>
        <v>9.1373167595033209</v>
      </c>
      <c r="H91" s="2">
        <f t="shared" si="6"/>
        <v>8.3883422384230855E-2</v>
      </c>
      <c r="I91" s="2">
        <f>D91*A91</f>
        <v>2440.1749372869558</v>
      </c>
      <c r="J91" s="2">
        <f>E91*A91</f>
        <v>976.06997491478239</v>
      </c>
      <c r="K91" s="2">
        <f>F91*B91</f>
        <v>714716593.65032923</v>
      </c>
      <c r="L91" s="2">
        <f t="shared" si="5"/>
        <v>20.387396649564909</v>
      </c>
      <c r="M91" s="2">
        <f t="shared" si="7"/>
        <v>0.13267358655366124</v>
      </c>
      <c r="N91" s="2">
        <f>I91*B91</f>
        <v>187615441.40086275</v>
      </c>
      <c r="O91" s="2">
        <f>J91*B91</f>
        <v>75046176.560345098</v>
      </c>
      <c r="P91">
        <v>5.3220000000000001</v>
      </c>
    </row>
    <row r="92" spans="1:16" x14ac:dyDescent="0.25">
      <c r="A92">
        <f>A91*(1+$R$7)</f>
        <v>1899.4764190610074</v>
      </c>
      <c r="B92">
        <f>B91*(1+$R$5)</f>
        <v>80730.365049126733</v>
      </c>
      <c r="C92">
        <f>(($R$3)*C91^($R$2)+(1-$R$4)*C91)/(1+$R$5+$R$7)</f>
        <v>5.3220917326503567</v>
      </c>
      <c r="D92" s="2">
        <f>C92^($R$2)</f>
        <v>1.3970645449955597</v>
      </c>
      <c r="E92" s="2">
        <f>(1-$R$3)*D92</f>
        <v>0.55882581799822384</v>
      </c>
      <c r="F92" s="2">
        <f>C92*A92</f>
        <v>10109.187746248892</v>
      </c>
      <c r="G92" s="2">
        <f t="shared" si="4"/>
        <v>9.2211999671696354</v>
      </c>
      <c r="H92" s="2">
        <f t="shared" si="6"/>
        <v>8.3883207666314519E-2</v>
      </c>
      <c r="I92" s="2">
        <f>D92*A92</f>
        <v>2653.6911591252615</v>
      </c>
      <c r="J92" s="2">
        <f>E92*A92</f>
        <v>1061.4764636501045</v>
      </c>
      <c r="K92" s="2">
        <f>F92*B92</f>
        <v>816118417.10483181</v>
      </c>
      <c r="L92" s="2">
        <f t="shared" si="5"/>
        <v>20.520070021400656</v>
      </c>
      <c r="M92" s="2">
        <f t="shared" si="7"/>
        <v>0.13267337183574668</v>
      </c>
      <c r="N92" s="2">
        <f>I92*B92</f>
        <v>214233456.00382262</v>
      </c>
      <c r="O92" s="2">
        <f>J92*B92</f>
        <v>85693382.401529044</v>
      </c>
      <c r="P92">
        <v>5.3220000000000001</v>
      </c>
    </row>
    <row r="93" spans="1:16" x14ac:dyDescent="0.25">
      <c r="A93">
        <f>A92*(1+$R$7)</f>
        <v>2065.6806057288454</v>
      </c>
      <c r="B93">
        <f>B92*(1+$R$5)</f>
        <v>84766.883301583075</v>
      </c>
      <c r="C93">
        <f>(($R$3)*C92^($R$2)+(1-$R$4)*C92)/(1+$R$5+$R$7)</f>
        <v>5.3220998901052177</v>
      </c>
      <c r="D93" s="2">
        <f>C93^($R$2)</f>
        <v>1.397064973266418</v>
      </c>
      <c r="E93" s="2">
        <f>(1-$R$3)*D93</f>
        <v>0.55882598930656724</v>
      </c>
      <c r="F93" s="2">
        <f>C93*A93</f>
        <v>10993.758524741968</v>
      </c>
      <c r="G93" s="2">
        <f t="shared" si="4"/>
        <v>9.3050829839026878</v>
      </c>
      <c r="H93" s="2">
        <f t="shared" si="6"/>
        <v>8.3883016733052429E-2</v>
      </c>
      <c r="I93" s="2">
        <f>D93*A93</f>
        <v>2885.8900202195277</v>
      </c>
      <c r="J93" s="2">
        <f>E93*A93</f>
        <v>1154.356008087811</v>
      </c>
      <c r="K93" s="2">
        <f>F93*B93</f>
        <v>931906645.91258657</v>
      </c>
      <c r="L93" s="2">
        <f t="shared" si="5"/>
        <v>20.652743202303142</v>
      </c>
      <c r="M93" s="2">
        <f t="shared" si="7"/>
        <v>0.13267318090248637</v>
      </c>
      <c r="N93" s="2">
        <f>I93*B93</f>
        <v>244627902.56515193</v>
      </c>
      <c r="O93" s="2">
        <f>J93*B93</f>
        <v>97851161.02606076</v>
      </c>
      <c r="P93">
        <v>5.3220000000000001</v>
      </c>
    </row>
    <row r="94" spans="1:16" x14ac:dyDescent="0.25">
      <c r="A94">
        <f>A93*(1+$R$7)</f>
        <v>2246.4276587301192</v>
      </c>
      <c r="B94">
        <f>B93*(1+$R$5)</f>
        <v>89005.22746666224</v>
      </c>
      <c r="C94">
        <f>(($R$3)*C93^($R$2)+(1-$R$4)*C93)/(1+$R$5+$R$7)</f>
        <v>5.3221071439674414</v>
      </c>
      <c r="D94" s="2">
        <f>C94^($R$2)</f>
        <v>1.397065354097726</v>
      </c>
      <c r="E94" s="2">
        <f>(1-$R$3)*D94</f>
        <v>0.55882614163909039</v>
      </c>
      <c r="F94" s="2">
        <f>C94*A94</f>
        <v>11955.728690933622</v>
      </c>
      <c r="G94" s="2">
        <f t="shared" si="4"/>
        <v>9.3889658308524115</v>
      </c>
      <c r="H94" s="2">
        <f t="shared" si="6"/>
        <v>8.3882846949723699E-2</v>
      </c>
      <c r="I94" s="2">
        <f>D94*A94</f>
        <v>3138.4062524987198</v>
      </c>
      <c r="J94" s="2">
        <f>E94*A94</f>
        <v>1255.3625009994878</v>
      </c>
      <c r="K94" s="2">
        <f>F94*B94</f>
        <v>1064122351.666247</v>
      </c>
      <c r="L94" s="2">
        <f t="shared" si="5"/>
        <v>20.785416213422298</v>
      </c>
      <c r="M94" s="2">
        <f t="shared" si="7"/>
        <v>0.13267301111915586</v>
      </c>
      <c r="N94" s="2">
        <f>I94*B94</f>
        <v>279334562.38644356</v>
      </c>
      <c r="O94" s="2">
        <f>J94*B94</f>
        <v>111733824.95457742</v>
      </c>
      <c r="P94">
        <v>5.3220000000000001</v>
      </c>
    </row>
    <row r="95" spans="1:16" x14ac:dyDescent="0.25">
      <c r="A95">
        <f>A94*(1+$R$7)</f>
        <v>2442.9900788690043</v>
      </c>
      <c r="B95">
        <f>B94*(1+$R$5)</f>
        <v>93455.488839995349</v>
      </c>
      <c r="C95">
        <f>(($R$3)*C94^($R$2)+(1-$R$4)*C94)/(1+$R$5+$R$7)</f>
        <v>5.3221135943267939</v>
      </c>
      <c r="D95" s="2">
        <f>C95^($R$2)</f>
        <v>1.3970656927443921</v>
      </c>
      <c r="E95" s="2">
        <f>(1-$R$3)*D95</f>
        <v>0.5588262770977569</v>
      </c>
      <c r="F95" s="2">
        <f>C95*A95</f>
        <v>13001.870709554214</v>
      </c>
      <c r="G95" s="2">
        <f t="shared" si="4"/>
        <v>9.4728485268258957</v>
      </c>
      <c r="H95" s="2">
        <f t="shared" si="6"/>
        <v>8.3882695973484189E-2</v>
      </c>
      <c r="I95" s="2">
        <f>D95*A95</f>
        <v>3413.0176269028025</v>
      </c>
      <c r="J95" s="2">
        <f>E95*A95</f>
        <v>1365.2070507611211</v>
      </c>
      <c r="K95" s="2">
        <f>F95*B95</f>
        <v>1215096182.9958062</v>
      </c>
      <c r="L95" s="2">
        <f t="shared" si="5"/>
        <v>20.918089073565213</v>
      </c>
      <c r="M95" s="2">
        <f t="shared" si="7"/>
        <v>0.13267286014291457</v>
      </c>
      <c r="N95" s="2">
        <f>I95*B95</f>
        <v>318965230.74172229</v>
      </c>
      <c r="O95" s="2">
        <f>J95*B95</f>
        <v>127586092.29668891</v>
      </c>
      <c r="P95">
        <v>5.3220000000000001</v>
      </c>
    </row>
    <row r="96" spans="1:16" x14ac:dyDescent="0.25">
      <c r="A96">
        <f>A95*(1+$R$7)</f>
        <v>2656.7517107700419</v>
      </c>
      <c r="B96">
        <f>B95*(1+$R$5)</f>
        <v>98128.263281995125</v>
      </c>
      <c r="C96">
        <f>(($R$3)*C95^($R$2)+(1-$R$4)*C95)/(1+$R$5+$R$7)</f>
        <v>5.3221193301862799</v>
      </c>
      <c r="D96" s="2">
        <f>C96^($R$2)</f>
        <v>1.3970659938792291</v>
      </c>
      <c r="E96" s="2">
        <f>(1-$R$3)*D96</f>
        <v>0.55882639755169172</v>
      </c>
      <c r="F96" s="2">
        <f>C96*A96</f>
        <v>14139.549635394709</v>
      </c>
      <c r="G96" s="2">
        <f t="shared" si="4"/>
        <v>9.5567310885469148</v>
      </c>
      <c r="H96" s="2">
        <f t="shared" si="6"/>
        <v>8.3882561721019044E-2</v>
      </c>
      <c r="I96" s="2">
        <f>D96*A96</f>
        <v>3711.6574692972908</v>
      </c>
      <c r="J96" s="2">
        <f>E96*A96</f>
        <v>1484.6629877189166</v>
      </c>
      <c r="K96" s="2">
        <f>F96*B96</f>
        <v>1387489449.3108501</v>
      </c>
      <c r="L96" s="2">
        <f t="shared" si="5"/>
        <v>21.050761799455664</v>
      </c>
      <c r="M96" s="2">
        <f t="shared" si="7"/>
        <v>0.1326727258904512</v>
      </c>
      <c r="N96" s="2">
        <f>I96*B96</f>
        <v>364218501.3597883</v>
      </c>
      <c r="O96" s="2">
        <f>J96*B96</f>
        <v>145687400.54391533</v>
      </c>
      <c r="P96">
        <v>5.3220000000000001</v>
      </c>
    </row>
    <row r="97" spans="1:16" x14ac:dyDescent="0.25">
      <c r="A97">
        <f>A96*(1+$R$7)</f>
        <v>2889.2174854624204</v>
      </c>
      <c r="B97">
        <f>B96*(1+$R$5)</f>
        <v>103034.67644609489</v>
      </c>
      <c r="C97">
        <f>(($R$3)*C96^($R$2)+(1-$R$4)*C96)/(1+$R$5+$R$7)</f>
        <v>5.3221244306901907</v>
      </c>
      <c r="D97" s="2">
        <f>C97^($R$2)</f>
        <v>1.3970662616574352</v>
      </c>
      <c r="E97" s="2">
        <f>(1-$R$3)*D97</f>
        <v>0.55882650466297412</v>
      </c>
      <c r="F97" s="2">
        <f>C97*A97</f>
        <v>15376.774964956829</v>
      </c>
      <c r="G97" s="2">
        <f t="shared" si="4"/>
        <v>9.6406135308867125</v>
      </c>
      <c r="H97" s="2">
        <f t="shared" si="6"/>
        <v>8.3882442339797691E-2</v>
      </c>
      <c r="I97" s="2">
        <f>D97*A97</f>
        <v>4036.4282715302788</v>
      </c>
      <c r="J97" s="2">
        <f>E97*A97</f>
        <v>1614.5713086121116</v>
      </c>
      <c r="K97" s="2">
        <f>F97*B97</f>
        <v>1584341033.298739</v>
      </c>
      <c r="L97" s="2">
        <f t="shared" si="5"/>
        <v>21.183434405964892</v>
      </c>
      <c r="M97" s="2">
        <f t="shared" si="7"/>
        <v>0.13267260650922807</v>
      </c>
      <c r="N97" s="2">
        <f>I97*B97</f>
        <v>415892080.95499235</v>
      </c>
      <c r="O97" s="2">
        <f>J97*B97</f>
        <v>166356832.38199693</v>
      </c>
      <c r="P97">
        <v>5.3220000000000001</v>
      </c>
    </row>
    <row r="98" spans="1:16" x14ac:dyDescent="0.25">
      <c r="A98">
        <f>A97*(1+$R$7)</f>
        <v>3142.0240154403818</v>
      </c>
      <c r="B98">
        <f>B97*(1+$R$5)</f>
        <v>108186.41026839965</v>
      </c>
      <c r="C98">
        <f>(($R$3)*C97^($R$2)+(1-$R$4)*C97)/(1+$R$5+$R$7)</f>
        <v>5.3221289662161304</v>
      </c>
      <c r="D98" s="2">
        <f>C98^($R$2)</f>
        <v>1.3970664997739315</v>
      </c>
      <c r="E98" s="2">
        <f>(1-$R$3)*D98</f>
        <v>0.55882659990957262</v>
      </c>
      <c r="F98" s="2">
        <f>C98*A98</f>
        <v>16722.257025121973</v>
      </c>
      <c r="G98" s="2">
        <f t="shared" si="4"/>
        <v>9.7244958670692121</v>
      </c>
      <c r="H98" s="2">
        <f t="shared" si="6"/>
        <v>8.3882336182499628E-2</v>
      </c>
      <c r="I98" s="2">
        <f>D98*A98</f>
        <v>4389.6164934569279</v>
      </c>
      <c r="J98" s="2">
        <f>E98*A98</f>
        <v>1755.8465973827711</v>
      </c>
      <c r="K98" s="2">
        <f>F98*B98</f>
        <v>1809120959.1334739</v>
      </c>
      <c r="L98" s="2">
        <f t="shared" si="5"/>
        <v>21.316106906316826</v>
      </c>
      <c r="M98" s="2">
        <f t="shared" si="7"/>
        <v>0.13267250035193356</v>
      </c>
      <c r="N98" s="2">
        <f>I98*B98</f>
        <v>474896850.88206506</v>
      </c>
      <c r="O98" s="2">
        <f>J98*B98</f>
        <v>189958740.352826</v>
      </c>
      <c r="P98">
        <v>5.3220000000000001</v>
      </c>
    </row>
    <row r="99" spans="1:16" x14ac:dyDescent="0.25">
      <c r="A99">
        <f>A98*(1+$R$7)</f>
        <v>3416.9511167914152</v>
      </c>
      <c r="B99">
        <f>B98*(1+$R$5)</f>
        <v>113595.73078181963</v>
      </c>
      <c r="C99">
        <f>(($R$3)*C98^($R$2)+(1-$R$4)*C98)/(1+$R$5+$R$7)</f>
        <v>5.3221329993460804</v>
      </c>
      <c r="D99" s="2">
        <f>C99^($R$2)</f>
        <v>1.3970667115143485</v>
      </c>
      <c r="E99" s="2">
        <f>(1-$R$3)*D99</f>
        <v>0.55882668460573937</v>
      </c>
      <c r="F99" s="2">
        <f>C99*A99</f>
        <v>18185.468295828032</v>
      </c>
      <c r="G99" s="2">
        <f t="shared" si="4"/>
        <v>9.8083781088535016</v>
      </c>
      <c r="H99" s="2">
        <f t="shared" si="6"/>
        <v>8.3882241784289491E-2</v>
      </c>
      <c r="I99" s="2">
        <f>D99*A99</f>
        <v>4773.7086601410629</v>
      </c>
      <c r="J99" s="2">
        <f>E99*A99</f>
        <v>1909.483464056425</v>
      </c>
      <c r="K99" s="2">
        <f>F99*B99</f>
        <v>2065791560.6741972</v>
      </c>
      <c r="L99" s="2">
        <f t="shared" si="5"/>
        <v>21.448779312270545</v>
      </c>
      <c r="M99" s="2">
        <f t="shared" si="7"/>
        <v>0.13267240595371987</v>
      </c>
      <c r="N99" s="2">
        <f>I99*B99</f>
        <v>542272923.78822505</v>
      </c>
      <c r="O99" s="2">
        <f>J99*B99</f>
        <v>216909169.51528999</v>
      </c>
      <c r="P99">
        <v>5.3220000000000001</v>
      </c>
    </row>
    <row r="100" spans="1:16" x14ac:dyDescent="0.25">
      <c r="A100">
        <f>A99*(1+$R$7)</f>
        <v>3715.9343395106639</v>
      </c>
      <c r="B100">
        <f>B99*(1+$R$5)</f>
        <v>119275.51732091061</v>
      </c>
      <c r="C100">
        <f>(($R$3)*C99^($R$2)+(1-$R$4)*C99)/(1+$R$5+$R$7)</f>
        <v>5.3221365857299068</v>
      </c>
      <c r="D100" s="2">
        <f>C100^($R$2)</f>
        <v>1.397066899800365</v>
      </c>
      <c r="E100" s="2">
        <f>(1-$R$3)*D100</f>
        <v>0.55882675992014608</v>
      </c>
      <c r="F100" s="2">
        <f>C100*A100</f>
        <v>19776.710098479802</v>
      </c>
      <c r="G100" s="2">
        <f t="shared" si="4"/>
        <v>9.8922602666960966</v>
      </c>
      <c r="H100" s="2">
        <f t="shared" si="6"/>
        <v>8.3882157842595007E-2</v>
      </c>
      <c r="I100" s="2">
        <f>D100*A100</f>
        <v>5191.4088675618805</v>
      </c>
      <c r="J100" s="2">
        <f>E100*A100</f>
        <v>2076.5635470247526</v>
      </c>
      <c r="K100" s="2">
        <f>F100*B100</f>
        <v>2358877327.9018555</v>
      </c>
      <c r="L100" s="2">
        <f t="shared" si="5"/>
        <v>21.581451634282573</v>
      </c>
      <c r="M100" s="2">
        <f t="shared" si="7"/>
        <v>0.13267232201202717</v>
      </c>
      <c r="N100" s="2">
        <f>I100*B100</f>
        <v>619207978.30280602</v>
      </c>
      <c r="O100" s="2">
        <f>J100*B100</f>
        <v>247683191.32112247</v>
      </c>
      <c r="P100">
        <v>5.3220000000000001</v>
      </c>
    </row>
    <row r="101" spans="1:16" x14ac:dyDescent="0.25">
      <c r="A101">
        <f>A100*(1+$R$7)</f>
        <v>4041.0785942178468</v>
      </c>
      <c r="B101">
        <f>B100*(1+$R$5)</f>
        <v>125239.29318695614</v>
      </c>
      <c r="C101">
        <f>(($R$3)*C100^($R$2)+(1-$R$4)*C100)/(1+$R$5+$R$7)</f>
        <v>5.3221397748532109</v>
      </c>
      <c r="D101" s="2">
        <f>C101^($R$2)</f>
        <v>1.3970670672300229</v>
      </c>
      <c r="E101" s="2">
        <f>(1-$R$3)*D101</f>
        <v>0.55882682689200924</v>
      </c>
      <c r="F101" s="2">
        <f>C101*A101</f>
        <v>21507.185119594702</v>
      </c>
      <c r="G101" s="2">
        <f t="shared" si="4"/>
        <v>9.9761423498952322</v>
      </c>
      <c r="H101" s="2">
        <f t="shared" si="6"/>
        <v>8.3882083199135593E-2</v>
      </c>
      <c r="I101" s="2">
        <f>D101*A101</f>
        <v>5645.6578200699514</v>
      </c>
      <c r="J101" s="2">
        <f>E101*A101</f>
        <v>2258.2631280279807</v>
      </c>
      <c r="K101" s="2">
        <f>F101*B101</f>
        <v>2693544662.8190613</v>
      </c>
      <c r="L101" s="2">
        <f>LN(K101)</f>
        <v>21.71412388165114</v>
      </c>
      <c r="M101" s="2">
        <f>L101-L100</f>
        <v>0.13267224736856775</v>
      </c>
      <c r="N101" s="2">
        <f>I101*B101</f>
        <v>707058194.96097231</v>
      </c>
      <c r="O101" s="2">
        <f>J101*B101</f>
        <v>282823277.98438895</v>
      </c>
      <c r="P101">
        <v>5.3220000000000001</v>
      </c>
    </row>
    <row r="102" spans="1:16" x14ac:dyDescent="0.2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17" spans="17:17" x14ac:dyDescent="0.25">
      <c r="Q117" t="s">
        <v>20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2A272-3300-4390-B931-0598D789B360}">
  <dimension ref="A1:Y202"/>
  <sheetViews>
    <sheetView topLeftCell="AK193" zoomScale="85" zoomScaleNormal="85" workbookViewId="0">
      <selection activeCell="W199" sqref="W199"/>
    </sheetView>
  </sheetViews>
  <sheetFormatPr defaultRowHeight="15" x14ac:dyDescent="0.25"/>
  <cols>
    <col min="2" max="2" width="39.85546875" bestFit="1" customWidth="1"/>
    <col min="3" max="7" width="9.28515625" bestFit="1" customWidth="1"/>
    <col min="8" max="8" width="9.28515625" customWidth="1"/>
    <col min="9" max="9" width="14.140625" customWidth="1"/>
    <col min="10" max="11" width="9.28515625" bestFit="1" customWidth="1"/>
    <col min="12" max="12" width="11.28515625" bestFit="1" customWidth="1"/>
    <col min="13" max="14" width="11.28515625" customWidth="1"/>
    <col min="15" max="16" width="10.28515625" bestFit="1" customWidth="1"/>
    <col min="17" max="19" width="14.5703125" customWidth="1"/>
    <col min="23" max="23" width="42.5703125" bestFit="1" customWidth="1"/>
    <col min="24" max="24" width="7" bestFit="1" customWidth="1"/>
    <col min="25" max="25" width="12" bestFit="1" customWidth="1"/>
  </cols>
  <sheetData>
    <row r="1" spans="1:25" x14ac:dyDescent="0.25">
      <c r="A1" t="s">
        <v>28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21</v>
      </c>
      <c r="I1" t="s">
        <v>23</v>
      </c>
      <c r="J1" t="s">
        <v>15</v>
      </c>
      <c r="K1" t="s">
        <v>16</v>
      </c>
      <c r="L1" t="s">
        <v>17</v>
      </c>
      <c r="M1" t="s">
        <v>22</v>
      </c>
      <c r="N1" t="s">
        <v>24</v>
      </c>
      <c r="O1" t="s">
        <v>18</v>
      </c>
      <c r="P1" t="s">
        <v>19</v>
      </c>
      <c r="Q1" t="s">
        <v>32</v>
      </c>
      <c r="R1" t="s">
        <v>33</v>
      </c>
      <c r="S1" t="s">
        <v>34</v>
      </c>
      <c r="T1" t="s">
        <v>29</v>
      </c>
      <c r="U1" t="s">
        <v>30</v>
      </c>
      <c r="V1" t="s">
        <v>31</v>
      </c>
    </row>
    <row r="2" spans="1:25" s="2" customFormat="1" x14ac:dyDescent="0.25">
      <c r="A2" s="2">
        <v>0</v>
      </c>
      <c r="B2" s="2">
        <v>1</v>
      </c>
      <c r="C2" s="2">
        <v>1000</v>
      </c>
      <c r="D2" s="2">
        <f>X9/2</f>
        <v>2.661</v>
      </c>
      <c r="E2" s="2">
        <f>D2^($X$2)</f>
        <v>1.2162111339913126</v>
      </c>
      <c r="F2" s="2">
        <f>(1-$X$3)*E2</f>
        <v>0.48648445359652509</v>
      </c>
      <c r="G2" s="2">
        <f>D2*B2</f>
        <v>2.661</v>
      </c>
      <c r="H2" s="2">
        <f>LN(G2)</f>
        <v>0.97870199199555219</v>
      </c>
      <c r="J2" s="2">
        <f>E2*B2</f>
        <v>1.2162111339913126</v>
      </c>
      <c r="K2" s="2">
        <f>F2*B2</f>
        <v>0.48648445359652509</v>
      </c>
      <c r="L2" s="2">
        <f>G2*C2</f>
        <v>2661</v>
      </c>
      <c r="M2" s="2">
        <f>LN(L2)</f>
        <v>7.8864572709776892</v>
      </c>
      <c r="O2" s="2">
        <f>J2*C2</f>
        <v>1216.2111339913126</v>
      </c>
      <c r="P2" s="2">
        <f>K2*C2</f>
        <v>486.4844535965251</v>
      </c>
      <c r="Q2">
        <v>5.3220000000000001</v>
      </c>
      <c r="R2">
        <v>1.3971</v>
      </c>
      <c r="S2">
        <v>0.55879999999999996</v>
      </c>
      <c r="T2">
        <v>1.347990392653319</v>
      </c>
      <c r="U2">
        <v>1.0615424342144888</v>
      </c>
      <c r="V2">
        <v>0.84923394737159108</v>
      </c>
      <c r="W2" s="2" t="s">
        <v>0</v>
      </c>
      <c r="X2" s="2">
        <v>0.2</v>
      </c>
    </row>
    <row r="3" spans="1:25" x14ac:dyDescent="0.25">
      <c r="A3">
        <v>1</v>
      </c>
      <c r="B3">
        <f>B2*(1+$X$7)</f>
        <v>1.0874999999999999</v>
      </c>
      <c r="C3">
        <f>C2*(1+$X$5)</f>
        <v>1050</v>
      </c>
      <c r="D3">
        <f>(($X$3)*D2^($X$2)+(1-$X$4)*D2)/(1+$X$5+$X$7)</f>
        <v>2.9340718069404725</v>
      </c>
      <c r="E3" s="2">
        <f>D3^($X$2)</f>
        <v>1.2402069126037609</v>
      </c>
      <c r="F3" s="2">
        <f>(1-$X$3)*E3</f>
        <v>0.49608276504150439</v>
      </c>
      <c r="G3" s="2">
        <f>D3*B3</f>
        <v>3.1908030900477637</v>
      </c>
      <c r="H3" s="2">
        <f t="shared" ref="H3:H66" si="0">LN(G3)</f>
        <v>1.1602726374785139</v>
      </c>
      <c r="I3" s="2">
        <f>(H3-H2)</f>
        <v>0.18157064548296176</v>
      </c>
      <c r="J3" s="2">
        <f>E3*B3</f>
        <v>1.3487250174565899</v>
      </c>
      <c r="K3" s="2">
        <f>F3*B3</f>
        <v>0.53949000698263594</v>
      </c>
      <c r="L3" s="2">
        <f>G3*C3</f>
        <v>3350.3432445501521</v>
      </c>
      <c r="M3" s="2">
        <f t="shared" ref="M3:M66" si="1">LN(L3)</f>
        <v>8.1168180806300825</v>
      </c>
      <c r="N3" s="2">
        <f>M3-M2</f>
        <v>0.23036080965239325</v>
      </c>
      <c r="O3" s="2">
        <f>J3*C3</f>
        <v>1416.1612683294195</v>
      </c>
      <c r="P3" s="2">
        <f>K3*C3</f>
        <v>566.46450733176778</v>
      </c>
      <c r="Q3">
        <v>5.3220000000000001</v>
      </c>
      <c r="R3">
        <v>1.3971</v>
      </c>
      <c r="S3">
        <v>0.55879999999999996</v>
      </c>
      <c r="T3">
        <v>1.347990392653319</v>
      </c>
      <c r="U3">
        <v>1.0615424342144888</v>
      </c>
      <c r="V3">
        <v>0.84923394737159108</v>
      </c>
      <c r="W3" t="s">
        <v>2</v>
      </c>
      <c r="X3">
        <v>0.6</v>
      </c>
    </row>
    <row r="4" spans="1:25" x14ac:dyDescent="0.25">
      <c r="A4" s="2">
        <v>2</v>
      </c>
      <c r="B4">
        <f>B3*(1+$X$7)</f>
        <v>1.1826562499999997</v>
      </c>
      <c r="C4">
        <f>C3*(1+$X$5)</f>
        <v>1102.5</v>
      </c>
      <c r="D4">
        <f>(($X$3)*D3^($X$2)+(1-$X$4)*D3)/(1+$X$5+$X$7)</f>
        <v>3.1819907853748743</v>
      </c>
      <c r="E4" s="2">
        <f>D4^($X$2)</f>
        <v>1.2604910998483121</v>
      </c>
      <c r="F4" s="2">
        <f>(1-$X$3)*E4</f>
        <v>0.50419643993932484</v>
      </c>
      <c r="G4" s="2">
        <f>D4*B4</f>
        <v>3.7632012897660028</v>
      </c>
      <c r="H4" s="2">
        <f t="shared" si="0"/>
        <v>1.3252700020132442</v>
      </c>
      <c r="I4" s="2">
        <f t="shared" ref="I4:I67" si="2">(H4-H3)</f>
        <v>0.16499736453473024</v>
      </c>
      <c r="J4" s="2">
        <f>E4*B4</f>
        <v>1.49072767730498</v>
      </c>
      <c r="K4" s="2">
        <f>F4*B4</f>
        <v>0.59629107092199196</v>
      </c>
      <c r="L4" s="2">
        <f>G4*C4</f>
        <v>4148.9294219670182</v>
      </c>
      <c r="M4" s="2">
        <f t="shared" si="1"/>
        <v>8.3306056093342455</v>
      </c>
      <c r="N4" s="2">
        <f t="shared" ref="N4:N67" si="3">M4-M3</f>
        <v>0.21378752870416307</v>
      </c>
      <c r="O4" s="2">
        <f>J4*C4</f>
        <v>1643.5272642287405</v>
      </c>
      <c r="P4" s="2">
        <f>K4*C4</f>
        <v>657.41090569149617</v>
      </c>
      <c r="Q4">
        <v>5.3220000000000001</v>
      </c>
      <c r="R4">
        <v>1.3971</v>
      </c>
      <c r="S4">
        <v>0.55879999999999996</v>
      </c>
      <c r="T4">
        <v>1.347990392653319</v>
      </c>
      <c r="U4">
        <v>1.0615424342144888</v>
      </c>
      <c r="V4">
        <v>0.84923394737159108</v>
      </c>
      <c r="W4" t="s">
        <v>1</v>
      </c>
      <c r="X4">
        <v>0.02</v>
      </c>
    </row>
    <row r="5" spans="1:25" x14ac:dyDescent="0.25">
      <c r="A5">
        <v>3</v>
      </c>
      <c r="B5">
        <f>B4*(1+$X$7)</f>
        <v>1.2861386718749996</v>
      </c>
      <c r="C5">
        <f>C4*(1+$X$5)</f>
        <v>1157.625</v>
      </c>
      <c r="D5">
        <f>(($X$3)*D4^($X$2)+(1-$X$4)*D4)/(1+$X$5+$X$7)</f>
        <v>3.4062818721550459</v>
      </c>
      <c r="E5" s="2">
        <f>D5^($X$2)</f>
        <v>1.2777800895823614</v>
      </c>
      <c r="F5" s="2">
        <f>(1-$X$3)*E5</f>
        <v>0.51111203583294462</v>
      </c>
      <c r="G5" s="2">
        <f>D5*B5</f>
        <v>4.3809508430853779</v>
      </c>
      <c r="H5" s="2">
        <f t="shared" si="0"/>
        <v>1.4772657882906963</v>
      </c>
      <c r="I5" s="2">
        <f t="shared" si="2"/>
        <v>0.15199578627745214</v>
      </c>
      <c r="J5" s="2">
        <f>E5*B5</f>
        <v>1.6434023873637764</v>
      </c>
      <c r="K5" s="2">
        <f>F5*B5</f>
        <v>0.65736095494551061</v>
      </c>
      <c r="L5" s="2">
        <f>G5*C5</f>
        <v>5071.4982197267109</v>
      </c>
      <c r="M5" s="2">
        <f t="shared" si="1"/>
        <v>8.5313915597811292</v>
      </c>
      <c r="N5" s="2">
        <f t="shared" si="3"/>
        <v>0.20078595044688363</v>
      </c>
      <c r="O5" s="2">
        <f>J5*C5</f>
        <v>1902.4436886719916</v>
      </c>
      <c r="P5" s="2">
        <f>K5*C5</f>
        <v>760.97747546879668</v>
      </c>
      <c r="Q5">
        <v>5.3220000000000001</v>
      </c>
      <c r="R5">
        <v>1.3971</v>
      </c>
      <c r="S5">
        <v>0.55879999999999996</v>
      </c>
      <c r="T5">
        <v>1.347990392653319</v>
      </c>
      <c r="U5">
        <v>1.0615424342144888</v>
      </c>
      <c r="V5">
        <v>0.84923394737159108</v>
      </c>
      <c r="W5" t="s">
        <v>3</v>
      </c>
      <c r="X5">
        <v>0.05</v>
      </c>
    </row>
    <row r="6" spans="1:25" x14ac:dyDescent="0.25">
      <c r="A6" s="2">
        <v>4</v>
      </c>
      <c r="B6">
        <f>B5*(1+$X$7)</f>
        <v>1.398675805664062</v>
      </c>
      <c r="C6">
        <f>C5*(1+$X$5)</f>
        <v>1215.5062500000001</v>
      </c>
      <c r="D6">
        <f>(($X$3)*D5^($X$2)+(1-$X$4)*D5)/(1+$X$5+$X$7)</f>
        <v>3.6086367371088892</v>
      </c>
      <c r="E6" s="2">
        <f>D6^($X$2)</f>
        <v>1.2926133388320666</v>
      </c>
      <c r="F6" s="2">
        <f>(1-$X$3)*E6</f>
        <v>0.51704533553282672</v>
      </c>
      <c r="G6" s="2">
        <f>D6*B6</f>
        <v>5.0473128956247075</v>
      </c>
      <c r="H6" s="2">
        <f t="shared" si="0"/>
        <v>1.6188560017955957</v>
      </c>
      <c r="I6" s="2">
        <f t="shared" si="2"/>
        <v>0.14159021350489942</v>
      </c>
      <c r="J6" s="2">
        <f>E6*B6</f>
        <v>1.807947003103054</v>
      </c>
      <c r="K6" s="2">
        <f>F6*B6</f>
        <v>0.72317880124122169</v>
      </c>
      <c r="L6" s="2">
        <f>G6*C6</f>
        <v>6135.0403703374304</v>
      </c>
      <c r="M6" s="2">
        <f t="shared" si="1"/>
        <v>8.7217719374554612</v>
      </c>
      <c r="N6" s="2">
        <f t="shared" si="3"/>
        <v>0.19038037767433202</v>
      </c>
      <c r="O6" s="2">
        <f>J6*C6</f>
        <v>2197.5708819405318</v>
      </c>
      <c r="P6" s="2">
        <f>K6*C6</f>
        <v>879.02835277621284</v>
      </c>
      <c r="Q6">
        <v>5.3220000000000001</v>
      </c>
      <c r="R6">
        <v>1.3971</v>
      </c>
      <c r="S6">
        <v>0.55879999999999996</v>
      </c>
      <c r="T6">
        <v>1.347990392653319</v>
      </c>
      <c r="U6">
        <v>1.0615424342144888</v>
      </c>
      <c r="V6">
        <v>0.84923394737159108</v>
      </c>
      <c r="W6" t="s">
        <v>4</v>
      </c>
      <c r="X6">
        <v>7.0000000000000007E-2</v>
      </c>
    </row>
    <row r="7" spans="1:25" x14ac:dyDescent="0.25">
      <c r="A7">
        <v>5</v>
      </c>
      <c r="B7">
        <f>B6*(1+$X$7)</f>
        <v>1.5210599386596673</v>
      </c>
      <c r="C7">
        <f>C6*(1+$X$5)</f>
        <v>1276.2815625000003</v>
      </c>
      <c r="D7">
        <f>(($X$3)*D6^($X$2)+(1-$X$4)*D6)/(1+$X$5+$X$7)</f>
        <v>3.7907973676184192</v>
      </c>
      <c r="E7" s="2">
        <f>D7^($X$2)</f>
        <v>1.3054075316851259</v>
      </c>
      <c r="F7" s="2">
        <f>(1-$X$3)*E7</f>
        <v>0.52216301267405041</v>
      </c>
      <c r="G7" s="2">
        <f>D7*B7</f>
        <v>5.7660300114609013</v>
      </c>
      <c r="H7" s="2">
        <f t="shared" si="0"/>
        <v>1.7519838041039659</v>
      </c>
      <c r="I7" s="2">
        <f t="shared" si="2"/>
        <v>0.13312780230837018</v>
      </c>
      <c r="J7" s="2">
        <f>E7*B7</f>
        <v>1.9856031000708452</v>
      </c>
      <c r="K7" s="2">
        <f>F7*B7</f>
        <v>0.79424124002833818</v>
      </c>
      <c r="L7" s="2">
        <f>G7*C7</f>
        <v>7359.077792449214</v>
      </c>
      <c r="M7" s="2">
        <f t="shared" si="1"/>
        <v>8.9036899039332624</v>
      </c>
      <c r="N7" s="2">
        <f t="shared" si="3"/>
        <v>0.18191796647780123</v>
      </c>
      <c r="O7" s="2">
        <f>J7*C7</f>
        <v>2534.1886270632626</v>
      </c>
      <c r="P7" s="2">
        <f>K7*C7</f>
        <v>1013.6754508253052</v>
      </c>
      <c r="Q7">
        <v>5.3220000000000001</v>
      </c>
      <c r="R7">
        <v>1.3971</v>
      </c>
      <c r="S7">
        <v>0.55879999999999996</v>
      </c>
      <c r="T7">
        <v>1.347990392653319</v>
      </c>
      <c r="U7">
        <v>1.0615424342144888</v>
      </c>
      <c r="V7">
        <v>0.84923394737159108</v>
      </c>
      <c r="W7" t="s">
        <v>5</v>
      </c>
      <c r="X7">
        <f>(X6/(1-X2))</f>
        <v>8.7500000000000008E-2</v>
      </c>
    </row>
    <row r="8" spans="1:25" x14ac:dyDescent="0.25">
      <c r="A8" s="2">
        <v>6</v>
      </c>
      <c r="B8">
        <f>B7*(1+$X$7)</f>
        <v>1.6541526832923881</v>
      </c>
      <c r="C8">
        <f>C7*(1+$X$5)</f>
        <v>1340.0956406250004</v>
      </c>
      <c r="D8">
        <f>(($X$3)*D7^($X$2)+(1-$X$4)*D7)/(1+$X$5+$X$7)</f>
        <v>3.9544843422216496</v>
      </c>
      <c r="E8" s="2">
        <f>D8^($X$2)</f>
        <v>1.3164912352236429</v>
      </c>
      <c r="F8" s="2">
        <f>(1-$X$3)*E8</f>
        <v>0.52659649408945719</v>
      </c>
      <c r="G8" s="2">
        <f>D8*B8</f>
        <v>6.5413208857236755</v>
      </c>
      <c r="H8" s="2">
        <f t="shared" si="0"/>
        <v>1.8781391153699933</v>
      </c>
      <c r="I8" s="2">
        <f t="shared" si="2"/>
        <v>0.12615531126602741</v>
      </c>
      <c r="J8" s="2">
        <f>E8*B8</f>
        <v>2.1776775092760992</v>
      </c>
      <c r="K8" s="2">
        <f>F8*B8</f>
        <v>0.87107100371043977</v>
      </c>
      <c r="L8" s="2">
        <f>G8*C8</f>
        <v>8765.995602887564</v>
      </c>
      <c r="M8" s="2">
        <f t="shared" si="1"/>
        <v>9.0786353793687233</v>
      </c>
      <c r="N8" s="2">
        <f t="shared" si="3"/>
        <v>0.17494547543546091</v>
      </c>
      <c r="O8" s="2">
        <f>J8*C8</f>
        <v>2918.2961368680094</v>
      </c>
      <c r="P8" s="2">
        <f>K8*C8</f>
        <v>1167.318454747204</v>
      </c>
      <c r="Q8">
        <v>5.3220000000000001</v>
      </c>
      <c r="R8">
        <v>1.3971</v>
      </c>
      <c r="S8">
        <v>0.55879999999999996</v>
      </c>
      <c r="T8">
        <v>1.347990392653319</v>
      </c>
      <c r="U8">
        <v>1.0615424342144888</v>
      </c>
      <c r="V8">
        <v>0.84923394737159108</v>
      </c>
    </row>
    <row r="9" spans="1:25" x14ac:dyDescent="0.25">
      <c r="A9">
        <v>7</v>
      </c>
      <c r="B9">
        <f>B8*(1+$X$7)</f>
        <v>1.7988910430804719</v>
      </c>
      <c r="C9">
        <f>C8*(1+$X$5)</f>
        <v>1407.1004226562504</v>
      </c>
      <c r="D9">
        <f>(($X$3)*D8^($X$2)+(1-$X$4)*D8)/(1+$X$5+$X$7)</f>
        <v>4.1013533156144195</v>
      </c>
      <c r="E9" s="2">
        <f>D9^($X$2)</f>
        <v>1.3261279750956769</v>
      </c>
      <c r="F9" s="2">
        <f>(1-$X$3)*E9</f>
        <v>0.53045119003827079</v>
      </c>
      <c r="G9" s="2">
        <f>D9*B9</f>
        <v>7.3778877439671753</v>
      </c>
      <c r="H9" s="2">
        <f t="shared" si="0"/>
        <v>1.9984873840908814</v>
      </c>
      <c r="I9" s="2">
        <f t="shared" si="2"/>
        <v>0.12034826872088811</v>
      </c>
      <c r="J9" s="2">
        <f>E9*B9</f>
        <v>2.3855597363780561</v>
      </c>
      <c r="K9" s="2">
        <f>F9*B9</f>
        <v>0.95422389455122258</v>
      </c>
      <c r="L9" s="2">
        <f>G9*C9</f>
        <v>10381.428962846583</v>
      </c>
      <c r="M9" s="2">
        <f t="shared" si="1"/>
        <v>9.2477738122590427</v>
      </c>
      <c r="N9" s="2">
        <f t="shared" si="3"/>
        <v>0.16913843289031938</v>
      </c>
      <c r="O9" s="2">
        <f>J9*C9</f>
        <v>3356.722113329296</v>
      </c>
      <c r="P9" s="2">
        <f>K9*C9</f>
        <v>1342.6888453317185</v>
      </c>
      <c r="Q9">
        <v>5.3220000000000001</v>
      </c>
      <c r="R9">
        <v>1.3971</v>
      </c>
      <c r="S9">
        <v>0.55879999999999996</v>
      </c>
      <c r="T9">
        <v>1.347990392653319</v>
      </c>
      <c r="U9">
        <v>1.0615424342144888</v>
      </c>
      <c r="V9">
        <v>0.84923394737159108</v>
      </c>
      <c r="W9" t="s">
        <v>6</v>
      </c>
      <c r="X9">
        <v>5.3220000000000001</v>
      </c>
      <c r="Y9">
        <f>(X3/(X4+X5+X7))^(1/(1-X2))</f>
        <v>5.3221653764419772</v>
      </c>
    </row>
    <row r="10" spans="1:25" s="1" customFormat="1" x14ac:dyDescent="0.25">
      <c r="A10" s="2">
        <v>8</v>
      </c>
      <c r="B10">
        <f>B9*(1+$X$7)</f>
        <v>1.956294009350013</v>
      </c>
      <c r="C10">
        <f>C9*(1+$X$5)</f>
        <v>1477.4554437890631</v>
      </c>
      <c r="D10">
        <f>(($X$3)*D9^($X$2)+(1-$X$4)*D9)/(1+$X$5+$X$7)</f>
        <v>4.2329697005358575</v>
      </c>
      <c r="E10" s="2">
        <f>D10^($X$2)</f>
        <v>1.3345321229449072</v>
      </c>
      <c r="F10" s="2">
        <f>(1-$X$3)*E10</f>
        <v>0.5338128491779629</v>
      </c>
      <c r="G10" s="2">
        <f>D10*B10</f>
        <v>8.2809332669184172</v>
      </c>
      <c r="H10" s="2">
        <f t="shared" si="0"/>
        <v>2.113955675441435</v>
      </c>
      <c r="I10" s="2">
        <f t="shared" si="2"/>
        <v>0.11546829135055359</v>
      </c>
      <c r="J10" s="2">
        <f>E10*B10</f>
        <v>2.6107371974022771</v>
      </c>
      <c r="K10" s="2">
        <f>F10*B10</f>
        <v>1.0442948789609108</v>
      </c>
      <c r="L10" s="2">
        <f>G10*C10</f>
        <v>12234.709934862567</v>
      </c>
      <c r="M10" s="2">
        <f t="shared" si="1"/>
        <v>9.4120322677790291</v>
      </c>
      <c r="N10" s="2">
        <f t="shared" si="3"/>
        <v>0.16425845551998641</v>
      </c>
      <c r="O10" s="2">
        <f>J10*C10</f>
        <v>3857.247884604596</v>
      </c>
      <c r="P10" s="2">
        <f>K10*C10</f>
        <v>1542.8991538418384</v>
      </c>
      <c r="Q10">
        <v>5.3220000000000001</v>
      </c>
      <c r="R10">
        <v>1.3971</v>
      </c>
      <c r="S10">
        <v>0.55879999999999996</v>
      </c>
      <c r="T10">
        <v>1.347990392653319</v>
      </c>
      <c r="U10">
        <v>1.0615424342144888</v>
      </c>
      <c r="V10">
        <v>0.84923394737159108</v>
      </c>
      <c r="W10" t="s">
        <v>7</v>
      </c>
      <c r="X10">
        <v>1.3971</v>
      </c>
      <c r="Y10"/>
    </row>
    <row r="11" spans="1:25" x14ac:dyDescent="0.25">
      <c r="A11">
        <v>9</v>
      </c>
      <c r="B11">
        <f>B10*(1+$X$7)</f>
        <v>2.1274697351681389</v>
      </c>
      <c r="C11">
        <f>C10*(1+$X$5)</f>
        <v>1551.3282159785163</v>
      </c>
      <c r="D11">
        <f>(($X$3)*D10^($X$2)+(1-$X$4)*D10)/(1+$X$5+$X$7)</f>
        <v>4.3507952354216126</v>
      </c>
      <c r="E11" s="2">
        <f>D11^($X$2)</f>
        <v>1.3418801508986369</v>
      </c>
      <c r="F11" s="2">
        <f>(1-$X$3)*E11</f>
        <v>0.53675206035945477</v>
      </c>
      <c r="G11" s="2">
        <f>D11*B11</f>
        <v>9.2561851872732177</v>
      </c>
      <c r="H11" s="2">
        <f t="shared" si="0"/>
        <v>2.2252919969592986</v>
      </c>
      <c r="I11" s="2">
        <f t="shared" si="2"/>
        <v>0.11133632151786355</v>
      </c>
      <c r="J11" s="2">
        <f>E11*B11</f>
        <v>2.8548094092597052</v>
      </c>
      <c r="K11" s="2">
        <f>F11*B11</f>
        <v>1.1419237637038822</v>
      </c>
      <c r="L11" s="2">
        <f>G11*C11</f>
        <v>14359.381253339328</v>
      </c>
      <c r="M11" s="2">
        <f t="shared" si="1"/>
        <v>9.5721587534663239</v>
      </c>
      <c r="N11" s="2">
        <f t="shared" si="3"/>
        <v>0.16012648568729482</v>
      </c>
      <c r="O11" s="2">
        <f>J11*C11</f>
        <v>4428.7463878255403</v>
      </c>
      <c r="P11" s="2">
        <f>K11*C11</f>
        <v>1771.4985551302163</v>
      </c>
      <c r="Q11">
        <v>5.3220000000000001</v>
      </c>
      <c r="R11">
        <v>1.3971</v>
      </c>
      <c r="S11">
        <v>0.55879999999999996</v>
      </c>
      <c r="T11">
        <v>1.347990392653319</v>
      </c>
      <c r="U11">
        <v>1.0615424342144888</v>
      </c>
      <c r="V11">
        <v>0.84923394737159108</v>
      </c>
      <c r="W11" t="s">
        <v>8</v>
      </c>
      <c r="X11">
        <v>0.55879999999999996</v>
      </c>
    </row>
    <row r="12" spans="1:25" x14ac:dyDescent="0.25">
      <c r="A12" s="2">
        <v>10</v>
      </c>
      <c r="B12">
        <f>B11*(1+$X$7)</f>
        <v>2.3136233369953509</v>
      </c>
      <c r="C12">
        <f>C11*(1+$X$5)</f>
        <v>1628.8946267774422</v>
      </c>
      <c r="D12">
        <f>(($X$3)*D11^($X$2)+(1-$X$4)*D11)/(1+$X$5+$X$7)</f>
        <v>4.4561823483537255</v>
      </c>
      <c r="E12" s="2">
        <f>D12^($X$2)</f>
        <v>1.3483188023042187</v>
      </c>
      <c r="F12" s="2">
        <f>(1-$X$3)*E12</f>
        <v>0.53932752092168756</v>
      </c>
      <c r="G12" s="2">
        <f>D12*B12</f>
        <v>10.309927475057926</v>
      </c>
      <c r="H12" s="2">
        <f t="shared" si="0"/>
        <v>2.3331072635771557</v>
      </c>
      <c r="I12" s="2">
        <f t="shared" si="2"/>
        <v>0.10781526661785712</v>
      </c>
      <c r="J12" s="2">
        <f>E12*B12</f>
        <v>3.1195018467206617</v>
      </c>
      <c r="K12" s="2">
        <f>F12*B12</f>
        <v>1.2478007386882648</v>
      </c>
      <c r="L12" s="2">
        <f>G12*C12</f>
        <v>16793.785466586978</v>
      </c>
      <c r="M12" s="2">
        <f t="shared" si="1"/>
        <v>9.7287641842536132</v>
      </c>
      <c r="N12" s="2">
        <f t="shared" si="3"/>
        <v>0.15660543078728928</v>
      </c>
      <c r="O12" s="2">
        <f>J12*C12</f>
        <v>5081.3397963455936</v>
      </c>
      <c r="P12" s="2">
        <f>K12*C12</f>
        <v>2032.5359185382379</v>
      </c>
      <c r="Q12">
        <v>5.3220000000000001</v>
      </c>
      <c r="R12">
        <v>1.3971</v>
      </c>
      <c r="S12">
        <v>0.55879999999999996</v>
      </c>
      <c r="T12">
        <v>1.347990392653319</v>
      </c>
      <c r="U12">
        <v>1.0615424342144888</v>
      </c>
      <c r="V12">
        <v>0.84923394737159108</v>
      </c>
    </row>
    <row r="13" spans="1:25" x14ac:dyDescent="0.25">
      <c r="A13">
        <v>11</v>
      </c>
      <c r="B13">
        <f>B12*(1+$X$7)</f>
        <v>2.5160653789824439</v>
      </c>
      <c r="C13">
        <f>C12*(1+$X$5)</f>
        <v>1710.3393581163143</v>
      </c>
      <c r="D13">
        <f>(($X$3)*D12^($X$2)+(1-$X$4)*D12)/(1+$X$5+$X$7)</f>
        <v>4.5503736112256554</v>
      </c>
      <c r="E13" s="2">
        <f>D13^($X$2)</f>
        <v>1.3539711518475683</v>
      </c>
      <c r="F13" s="2">
        <f>(1-$X$3)*E13</f>
        <v>0.54158846073902733</v>
      </c>
      <c r="G13" s="2">
        <f>D13*B13</f>
        <v>11.44903750464019</v>
      </c>
      <c r="H13" s="2">
        <f t="shared" si="0"/>
        <v>2.437905665736833</v>
      </c>
      <c r="I13" s="2">
        <f t="shared" si="2"/>
        <v>0.10479840215967728</v>
      </c>
      <c r="J13" s="2">
        <f>E13*B13</f>
        <v>3.4066799393046479</v>
      </c>
      <c r="K13" s="2">
        <f>F13*B13</f>
        <v>1.3626719757218593</v>
      </c>
      <c r="L13" s="2">
        <f>G13*C13</f>
        <v>19581.739456735912</v>
      </c>
      <c r="M13" s="2">
        <f t="shared" si="1"/>
        <v>9.8823527505827222</v>
      </c>
      <c r="N13" s="2">
        <f t="shared" si="3"/>
        <v>0.153588566329109</v>
      </c>
      <c r="O13" s="2">
        <f>J13*C13</f>
        <v>5826.5787806980361</v>
      </c>
      <c r="P13" s="2">
        <f>K13*C13</f>
        <v>2330.6315122792148</v>
      </c>
      <c r="Q13">
        <v>5.3220000000000001</v>
      </c>
      <c r="R13">
        <v>1.3971</v>
      </c>
      <c r="S13">
        <v>0.55879999999999996</v>
      </c>
      <c r="T13">
        <v>1.347990392653319</v>
      </c>
      <c r="U13">
        <v>1.0615424342144888</v>
      </c>
      <c r="V13">
        <v>0.84923394737159108</v>
      </c>
    </row>
    <row r="14" spans="1:25" x14ac:dyDescent="0.25">
      <c r="A14" s="2">
        <v>12</v>
      </c>
      <c r="B14">
        <f>B13*(1+$X$7)</f>
        <v>2.7362210996434073</v>
      </c>
      <c r="C14">
        <f>C13*(1+$X$5)</f>
        <v>1795.8563260221301</v>
      </c>
      <c r="D14">
        <f>(($X$3)*D13^($X$2)+(1-$X$4)*D13)/(1+$X$5+$X$7)</f>
        <v>4.6345044660304904</v>
      </c>
      <c r="E14" s="2">
        <f>D14^($X$2)</f>
        <v>1.3589411854207789</v>
      </c>
      <c r="F14" s="2">
        <f>(1-$X$3)*E14</f>
        <v>0.54357647416831156</v>
      </c>
      <c r="G14" s="2">
        <f>D14*B14</f>
        <v>12.681028906344231</v>
      </c>
      <c r="H14" s="2">
        <f t="shared" si="0"/>
        <v>2.5401070897505376</v>
      </c>
      <c r="I14" s="2">
        <f t="shared" si="2"/>
        <v>0.10220142401370458</v>
      </c>
      <c r="J14" s="2">
        <f>E14*B14</f>
        <v>3.718363544722759</v>
      </c>
      <c r="K14" s="2">
        <f>F14*B14</f>
        <v>1.4873454178891037</v>
      </c>
      <c r="L14" s="2">
        <f>G14*C14</f>
        <v>22773.305981927781</v>
      </c>
      <c r="M14" s="2">
        <f t="shared" si="1"/>
        <v>10.033344338765859</v>
      </c>
      <c r="N14" s="2">
        <f t="shared" si="3"/>
        <v>0.15099158818313718</v>
      </c>
      <c r="O14" s="2">
        <f>J14*C14</f>
        <v>6677.6466942404386</v>
      </c>
      <c r="P14" s="2">
        <f>K14*C14</f>
        <v>2671.0586776961754</v>
      </c>
      <c r="Q14">
        <v>5.3220000000000001</v>
      </c>
      <c r="R14">
        <v>1.3971</v>
      </c>
      <c r="S14">
        <v>0.55879999999999996</v>
      </c>
      <c r="T14">
        <v>1.347990392653319</v>
      </c>
      <c r="U14">
        <v>1.0615424342144888</v>
      </c>
      <c r="V14">
        <v>0.84923394737159108</v>
      </c>
    </row>
    <row r="15" spans="1:25" x14ac:dyDescent="0.25">
      <c r="A15">
        <v>13</v>
      </c>
      <c r="B15">
        <f>B14*(1+$X$7)</f>
        <v>2.9756404458622052</v>
      </c>
      <c r="C15">
        <f>C14*(1+$X$5)</f>
        <v>1885.6491423232367</v>
      </c>
      <c r="D15">
        <f>(($X$3)*D14^($X$2)+(1-$X$4)*D14)/(1+$X$5+$X$7)</f>
        <v>4.7096079894174494</v>
      </c>
      <c r="E15" s="2">
        <f>D15^($X$2)</f>
        <v>1.3633173192255759</v>
      </c>
      <c r="F15" s="2">
        <f>(1-$X$3)*E15</f>
        <v>0.54532692769023039</v>
      </c>
      <c r="G15" s="2">
        <f>D15*B15</f>
        <v>14.014100017466342</v>
      </c>
      <c r="H15" s="2">
        <f t="shared" si="0"/>
        <v>2.6400639668906449</v>
      </c>
      <c r="I15" s="2">
        <f t="shared" si="2"/>
        <v>9.995687714010737E-2</v>
      </c>
      <c r="J15" s="2">
        <f>E15*B15</f>
        <v>4.0567421556320591</v>
      </c>
      <c r="K15" s="2">
        <f>F15*B15</f>
        <v>1.6226968622528237</v>
      </c>
      <c r="L15" s="2">
        <f>G15*C15</f>
        <v>26425.675678367465</v>
      </c>
      <c r="M15" s="2">
        <f t="shared" si="1"/>
        <v>10.182091380075398</v>
      </c>
      <c r="N15" s="2">
        <f t="shared" si="3"/>
        <v>0.14874704130953909</v>
      </c>
      <c r="O15" s="2">
        <f>J15*C15</f>
        <v>7649.5923663941103</v>
      </c>
      <c r="P15" s="2">
        <f>K15*C15</f>
        <v>3059.8369465576443</v>
      </c>
      <c r="Q15">
        <v>5.3220000000000001</v>
      </c>
      <c r="R15">
        <v>1.3971</v>
      </c>
      <c r="S15">
        <v>0.55879999999999996</v>
      </c>
      <c r="T15">
        <v>1.347990392653319</v>
      </c>
      <c r="U15">
        <v>1.0615424342144888</v>
      </c>
      <c r="V15">
        <v>0.84923394737159108</v>
      </c>
    </row>
    <row r="16" spans="1:25" x14ac:dyDescent="0.25">
      <c r="A16" s="2">
        <v>14</v>
      </c>
      <c r="B16">
        <f>B15*(1+$X$7)</f>
        <v>3.2360089848751481</v>
      </c>
      <c r="C16">
        <f>C15*(1+$X$5)</f>
        <v>1979.9315994393985</v>
      </c>
      <c r="D16">
        <f>(($X$3)*D15^($X$2)+(1-$X$4)*D15)/(1+$X$5+$X$7)</f>
        <v>4.7766208537709414</v>
      </c>
      <c r="E16" s="2">
        <f>D16^($X$2)</f>
        <v>1.3671751439977449</v>
      </c>
      <c r="F16" s="2">
        <f>(1-$X$3)*E16</f>
        <v>0.54687005759909801</v>
      </c>
      <c r="G16" s="2">
        <f>D16*B16</f>
        <v>15.457188000144766</v>
      </c>
      <c r="H16" s="2">
        <f t="shared" si="0"/>
        <v>2.7380741378797286</v>
      </c>
      <c r="I16" s="2">
        <f t="shared" si="2"/>
        <v>9.8010170989083711E-2</v>
      </c>
      <c r="J16" s="2">
        <f>E16*B16</f>
        <v>4.4241910498746764</v>
      </c>
      <c r="K16" s="2">
        <f>F16*B16</f>
        <v>1.7696764199498709</v>
      </c>
      <c r="L16" s="2">
        <f>G16*C16</f>
        <v>30604.174959962103</v>
      </c>
      <c r="M16" s="2">
        <f t="shared" si="1"/>
        <v>10.328891715233915</v>
      </c>
      <c r="N16" s="2">
        <f t="shared" si="3"/>
        <v>0.14680033515851676</v>
      </c>
      <c r="O16" s="2">
        <f>J16*C16</f>
        <v>8759.5956616038402</v>
      </c>
      <c r="P16" s="2">
        <f>K16*C16</f>
        <v>3503.8382646415366</v>
      </c>
      <c r="Q16">
        <v>5.3220000000000001</v>
      </c>
      <c r="R16">
        <v>1.3971</v>
      </c>
      <c r="S16">
        <v>0.55879999999999996</v>
      </c>
      <c r="T16">
        <v>1.347990392653319</v>
      </c>
      <c r="U16">
        <v>1.0615424342144888</v>
      </c>
      <c r="V16">
        <v>0.84923394737159108</v>
      </c>
    </row>
    <row r="17" spans="1:22" x14ac:dyDescent="0.25">
      <c r="A17">
        <v>15</v>
      </c>
      <c r="B17">
        <f>B16*(1+$X$7)</f>
        <v>3.5191597710517231</v>
      </c>
      <c r="C17">
        <f>C16*(1+$X$5)</f>
        <v>2078.9281794113685</v>
      </c>
      <c r="D17">
        <f>(($X$3)*D16^($X$2)+(1-$X$4)*D16)/(1+$X$5+$X$7)</f>
        <v>4.8363899104124561</v>
      </c>
      <c r="E17" s="2">
        <f>D17^($X$2)</f>
        <v>1.3705795933681817</v>
      </c>
      <c r="F17" s="2">
        <f>(1-$X$3)*E17</f>
        <v>0.54823183734727265</v>
      </c>
      <c r="G17" s="2">
        <f>D17*B17</f>
        <v>17.020028809843964</v>
      </c>
      <c r="H17" s="2">
        <f t="shared" si="0"/>
        <v>2.8343908158490811</v>
      </c>
      <c r="I17" s="2">
        <f t="shared" si="2"/>
        <v>9.6316677969352504E-2</v>
      </c>
      <c r="J17" s="2">
        <f>E17*B17</f>
        <v>4.8232885680057338</v>
      </c>
      <c r="K17" s="2">
        <f>F17*B17</f>
        <v>1.9293154272022934</v>
      </c>
      <c r="L17" s="2">
        <f>G17*C17</f>
        <v>35383.417507177954</v>
      </c>
      <c r="M17" s="2">
        <f t="shared" si="1"/>
        <v>10.473998557372699</v>
      </c>
      <c r="N17" s="2">
        <f t="shared" si="3"/>
        <v>0.14510684213878378</v>
      </c>
      <c r="O17" s="2">
        <f>J17*C17</f>
        <v>10027.270521459826</v>
      </c>
      <c r="P17" s="2">
        <f>K17*C17</f>
        <v>4010.9082085839304</v>
      </c>
      <c r="Q17">
        <v>5.3220000000000001</v>
      </c>
      <c r="R17">
        <v>1.3971</v>
      </c>
      <c r="S17">
        <v>0.55879999999999996</v>
      </c>
      <c r="T17">
        <v>1.347990392653319</v>
      </c>
      <c r="U17">
        <v>1.0615424342144888</v>
      </c>
      <c r="V17">
        <v>0.84923394737159108</v>
      </c>
    </row>
    <row r="18" spans="1:22" x14ac:dyDescent="0.25">
      <c r="A18" s="2">
        <v>16</v>
      </c>
      <c r="B18">
        <f>B17*(1+$X$7)</f>
        <v>3.8270862510187484</v>
      </c>
      <c r="C18">
        <f>C17*(1+$X$5)</f>
        <v>2182.874588381937</v>
      </c>
      <c r="D18">
        <f>(($X$3)*D17^($X$2)+(1-$X$4)*D17)/(1+$X$5+$X$7)</f>
        <v>4.8896790050330692</v>
      </c>
      <c r="E18" s="2">
        <f>D18^($X$2)</f>
        <v>1.3735866775687582</v>
      </c>
      <c r="F18" s="2">
        <f>(1-$X$3)*E18</f>
        <v>0.54943467102750332</v>
      </c>
      <c r="G18" s="2">
        <f>D18*B18</f>
        <v>18.713223292057094</v>
      </c>
      <c r="H18" s="2">
        <f t="shared" si="0"/>
        <v>2.9292304018808859</v>
      </c>
      <c r="I18" s="2">
        <f t="shared" si="2"/>
        <v>9.4839586031804757E-2</v>
      </c>
      <c r="J18" s="2">
        <f>E18*B18</f>
        <v>5.2568346883059176</v>
      </c>
      <c r="K18" s="2">
        <f>F18*B18</f>
        <v>2.1027338753223672</v>
      </c>
      <c r="L18" s="2">
        <f>G18*C18</f>
        <v>40848.619590948409</v>
      </c>
      <c r="M18" s="2">
        <f t="shared" si="1"/>
        <v>10.617628307573936</v>
      </c>
      <c r="N18" s="2">
        <f t="shared" si="3"/>
        <v>0.14362975020123692</v>
      </c>
      <c r="O18" s="2">
        <f>J18*C18</f>
        <v>11475.010856427667</v>
      </c>
      <c r="P18" s="2">
        <f>K18*C18</f>
        <v>4590.0043425710674</v>
      </c>
      <c r="Q18">
        <v>5.3220000000000001</v>
      </c>
      <c r="R18">
        <v>1.3971</v>
      </c>
      <c r="S18">
        <v>0.55879999999999996</v>
      </c>
      <c r="T18">
        <v>1.347990392653319</v>
      </c>
      <c r="U18">
        <v>1.0615424342144888</v>
      </c>
      <c r="V18">
        <v>0.84923394737159108</v>
      </c>
    </row>
    <row r="19" spans="1:22" x14ac:dyDescent="0.25">
      <c r="A19">
        <v>17</v>
      </c>
      <c r="B19">
        <f>B18*(1+$X$7)</f>
        <v>4.161956297982889</v>
      </c>
      <c r="C19">
        <f>C18*(1+$X$5)</f>
        <v>2292.0183178010338</v>
      </c>
      <c r="D19">
        <f>(($X$3)*D18^($X$2)+(1-$X$4)*D18)/(1+$X$5+$X$7)</f>
        <v>4.9371757639328901</v>
      </c>
      <c r="E19" s="2">
        <f>D19^($X$2)</f>
        <v>1.3762448844147686</v>
      </c>
      <c r="F19" s="2">
        <f>(1-$X$3)*E19</f>
        <v>0.55049795376590749</v>
      </c>
      <c r="G19" s="2">
        <f>D19*B19</f>
        <v>20.548309764948975</v>
      </c>
      <c r="H19" s="2">
        <f t="shared" si="0"/>
        <v>3.0227786876787084</v>
      </c>
      <c r="I19" s="2">
        <f t="shared" si="2"/>
        <v>9.3548285797822484E-2</v>
      </c>
      <c r="J19" s="2">
        <f>E19*B19</f>
        <v>5.7278710642567789</v>
      </c>
      <c r="K19" s="2">
        <f>F19*B19</f>
        <v>2.2911484257027119</v>
      </c>
      <c r="L19" s="2">
        <f>G19*C19</f>
        <v>47097.102381112905</v>
      </c>
      <c r="M19" s="2">
        <f t="shared" si="1"/>
        <v>10.759966757541189</v>
      </c>
      <c r="N19" s="2">
        <f t="shared" si="3"/>
        <v>0.14233844996725331</v>
      </c>
      <c r="O19" s="2">
        <f>J19*C19</f>
        <v>13128.38540127904</v>
      </c>
      <c r="P19" s="2">
        <f>K19*C19</f>
        <v>5251.354160511617</v>
      </c>
      <c r="Q19">
        <v>5.3220000000000001</v>
      </c>
      <c r="R19">
        <v>1.3971</v>
      </c>
      <c r="S19">
        <v>0.55879999999999996</v>
      </c>
      <c r="T19">
        <v>1.347990392653319</v>
      </c>
      <c r="U19">
        <v>1.0615424342144888</v>
      </c>
      <c r="V19">
        <v>0.84923394737159108</v>
      </c>
    </row>
    <row r="20" spans="1:22" x14ac:dyDescent="0.25">
      <c r="A20" s="2">
        <v>18</v>
      </c>
      <c r="B20">
        <f>B19*(1+$X$7)</f>
        <v>4.5261274740563913</v>
      </c>
      <c r="C20">
        <f>C19*(1+$X$5)</f>
        <v>2406.6192336910858</v>
      </c>
      <c r="D20">
        <f>(($X$3)*D19^($X$2)+(1-$X$4)*D19)/(1+$X$5+$X$7)</f>
        <v>4.9794981796071154</v>
      </c>
      <c r="E20" s="2">
        <f>D20^($X$2)</f>
        <v>1.3785963223040283</v>
      </c>
      <c r="F20" s="2">
        <f>(1-$X$3)*E20</f>
        <v>0.55143852892161138</v>
      </c>
      <c r="G20" s="2">
        <f>D20*B20</f>
        <v>22.537843517733553</v>
      </c>
      <c r="H20" s="2">
        <f t="shared" si="0"/>
        <v>3.1151958304646823</v>
      </c>
      <c r="I20" s="2">
        <f t="shared" si="2"/>
        <v>9.2417142785973905E-2</v>
      </c>
      <c r="J20" s="2">
        <f>E20*B20</f>
        <v>6.2397026900133623</v>
      </c>
      <c r="K20" s="2">
        <f>F20*B20</f>
        <v>2.4958810760053454</v>
      </c>
      <c r="L20" s="2">
        <f>G20*C20</f>
        <v>54240.007695697524</v>
      </c>
      <c r="M20" s="2">
        <f t="shared" si="1"/>
        <v>10.901174064496596</v>
      </c>
      <c r="N20" s="2">
        <f t="shared" si="3"/>
        <v>0.14120730695540651</v>
      </c>
      <c r="O20" s="2">
        <f>J20*C20</f>
        <v>15016.588506300164</v>
      </c>
      <c r="P20" s="2">
        <f>K20*C20</f>
        <v>6006.6354025200671</v>
      </c>
      <c r="Q20">
        <v>5.3220000000000001</v>
      </c>
      <c r="R20">
        <v>1.3971</v>
      </c>
      <c r="S20">
        <v>0.55879999999999996</v>
      </c>
      <c r="T20">
        <v>1.347990392653319</v>
      </c>
      <c r="U20">
        <v>1.0615424342144888</v>
      </c>
      <c r="V20">
        <v>0.84923394737159108</v>
      </c>
    </row>
    <row r="21" spans="1:22" x14ac:dyDescent="0.25">
      <c r="A21">
        <v>19</v>
      </c>
      <c r="B21">
        <f>B20*(1+$X$7)</f>
        <v>4.9221636280363255</v>
      </c>
      <c r="C21">
        <f>C20*(1+$X$5)</f>
        <v>2526.9501953756403</v>
      </c>
      <c r="D21">
        <f>(($X$3)*D20^($X$2)+(1-$X$4)*D20)/(1+$X$5+$X$7)</f>
        <v>5.0172008873823213</v>
      </c>
      <c r="E21" s="2">
        <f>D21^($X$2)</f>
        <v>1.3806776608237983</v>
      </c>
      <c r="F21" s="2">
        <f>(1-$X$3)*E21</f>
        <v>0.55227106432951933</v>
      </c>
      <c r="G21" s="2">
        <f>D21*B21</f>
        <v>24.695483722424839</v>
      </c>
      <c r="H21" s="2">
        <f t="shared" si="0"/>
        <v>3.2066203816697438</v>
      </c>
      <c r="I21" s="2">
        <f t="shared" si="2"/>
        <v>9.1424551205061544E-2</v>
      </c>
      <c r="J21" s="2">
        <f>E21*B21</f>
        <v>6.7959213641491738</v>
      </c>
      <c r="K21" s="2">
        <f>F21*B21</f>
        <v>2.7183685456596698</v>
      </c>
      <c r="L21" s="2">
        <f>G21*C21</f>
        <v>62404.257417277389</v>
      </c>
      <c r="M21" s="2">
        <f t="shared" si="1"/>
        <v>11.04138877987109</v>
      </c>
      <c r="N21" s="2">
        <f t="shared" si="3"/>
        <v>0.14021471537449415</v>
      </c>
      <c r="O21" s="2">
        <f>J21*C21</f>
        <v>17172.954818894243</v>
      </c>
      <c r="P21" s="2">
        <f>K21*C21</f>
        <v>6869.1819275576981</v>
      </c>
      <c r="Q21">
        <v>5.3220000000000001</v>
      </c>
      <c r="R21">
        <v>1.3971</v>
      </c>
      <c r="S21">
        <v>0.55879999999999996</v>
      </c>
      <c r="T21">
        <v>1.347990392653319</v>
      </c>
      <c r="U21">
        <v>1.0615424342144888</v>
      </c>
      <c r="V21">
        <v>0.84923394737159108</v>
      </c>
    </row>
    <row r="22" spans="1:22" x14ac:dyDescent="0.25">
      <c r="A22" s="2">
        <v>20</v>
      </c>
      <c r="B22">
        <f>B21*(1+$X$7)</f>
        <v>5.3528529454895031</v>
      </c>
      <c r="C22">
        <f>C21*(1+$X$5)</f>
        <v>2653.2977051444223</v>
      </c>
      <c r="D22">
        <f>(($X$3)*D21^($X$2)+(1-$X$4)*D21)/(1+$X$5+$X$7)</f>
        <v>5.0507810691243549</v>
      </c>
      <c r="E22" s="2">
        <f>D22^($X$2)</f>
        <v>1.3825209108602601</v>
      </c>
      <c r="F22" s="2">
        <f>(1-$X$3)*E22</f>
        <v>0.55300836434410405</v>
      </c>
      <c r="G22" s="2">
        <f>D22*B22</f>
        <v>27.036088322884925</v>
      </c>
      <c r="H22" s="2">
        <f t="shared" si="0"/>
        <v>3.2971725780949157</v>
      </c>
      <c r="I22" s="2">
        <f t="shared" si="2"/>
        <v>9.0552196425171871E-2</v>
      </c>
      <c r="J22" s="2">
        <f>E22*B22</f>
        <v>7.4004311298991743</v>
      </c>
      <c r="K22" s="2">
        <f>F22*B22</f>
        <v>2.9601724519596697</v>
      </c>
      <c r="L22" s="2">
        <f>G22*C22</f>
        <v>71734.791103192489</v>
      </c>
      <c r="M22" s="2">
        <f t="shared" si="1"/>
        <v>11.180731140465694</v>
      </c>
      <c r="N22" s="2">
        <f t="shared" si="3"/>
        <v>0.13934236059460403</v>
      </c>
      <c r="O22" s="2">
        <f>J22*C22</f>
        <v>19635.546934040824</v>
      </c>
      <c r="P22" s="2">
        <f>K22*C22</f>
        <v>7854.2187736163296</v>
      </c>
      <c r="Q22">
        <v>5.3220000000000001</v>
      </c>
      <c r="R22">
        <v>1.3971</v>
      </c>
      <c r="S22">
        <v>0.55879999999999996</v>
      </c>
      <c r="T22">
        <v>1.347990392653319</v>
      </c>
      <c r="U22">
        <v>1.0615424342144888</v>
      </c>
      <c r="V22">
        <v>0.84923394737159108</v>
      </c>
    </row>
    <row r="23" spans="1:22" x14ac:dyDescent="0.25">
      <c r="A23">
        <v>21</v>
      </c>
      <c r="B23">
        <f>B22*(1+$X$7)</f>
        <v>5.8212275782198342</v>
      </c>
      <c r="C23">
        <f>C22*(1+$X$5)</f>
        <v>2785.9625904016434</v>
      </c>
      <c r="D23">
        <f>(($X$3)*D22^($X$2)+(1-$X$4)*D22)/(1+$X$5+$X$7)</f>
        <v>5.0806839509960655</v>
      </c>
      <c r="E23" s="2">
        <f>D23^($X$2)</f>
        <v>1.3841540761680311</v>
      </c>
      <c r="F23" s="2">
        <f>(1-$X$3)*E23</f>
        <v>0.55366163046721251</v>
      </c>
      <c r="G23" s="2">
        <f>D23*B23</f>
        <v>29.575817531757206</v>
      </c>
      <c r="H23" s="2">
        <f t="shared" si="0"/>
        <v>3.3869570521453647</v>
      </c>
      <c r="I23" s="2">
        <f t="shared" si="2"/>
        <v>8.9784474050448981E-2</v>
      </c>
      <c r="J23" s="2">
        <f>E23*B23</f>
        <v>8.0574758806947404</v>
      </c>
      <c r="K23" s="2">
        <f>F23*B23</f>
        <v>3.2229903522778964</v>
      </c>
      <c r="L23" s="2">
        <f>G23*C23</f>
        <v>82397.121224020651</v>
      </c>
      <c r="M23" s="2">
        <f t="shared" si="1"/>
        <v>11.319305778685575</v>
      </c>
      <c r="N23" s="2">
        <f t="shared" si="3"/>
        <v>0.1385746382198807</v>
      </c>
      <c r="O23" s="2">
        <f>J23*C23</f>
        <v>22447.826376679081</v>
      </c>
      <c r="P23" s="2">
        <f>K23*C23</f>
        <v>8979.1305506716344</v>
      </c>
      <c r="Q23">
        <v>5.3220000000000001</v>
      </c>
      <c r="R23">
        <v>1.3971</v>
      </c>
      <c r="S23">
        <v>0.55879999999999996</v>
      </c>
      <c r="T23">
        <v>1.347990392653319</v>
      </c>
      <c r="U23">
        <v>1.0615424342144888</v>
      </c>
      <c r="V23">
        <v>0.84923394737159108</v>
      </c>
    </row>
    <row r="24" spans="1:22" x14ac:dyDescent="0.25">
      <c r="A24" s="2">
        <v>22</v>
      </c>
      <c r="B24">
        <f>B23*(1+$X$7)</f>
        <v>6.330584991314069</v>
      </c>
      <c r="C24">
        <f>C23*(1+$X$5)</f>
        <v>2925.2607199217259</v>
      </c>
      <c r="D24">
        <f>(($X$3)*D23^($X$2)+(1-$X$4)*D23)/(1+$X$5+$X$7)</f>
        <v>5.1073078836720551</v>
      </c>
      <c r="E24" s="2">
        <f>D24^($X$2)</f>
        <v>1.3856017010520945</v>
      </c>
      <c r="F24" s="2">
        <f>(1-$X$3)*E24</f>
        <v>0.55424068042083785</v>
      </c>
      <c r="G24" s="2">
        <f>D24*B24</f>
        <v>32.33224663439433</v>
      </c>
      <c r="H24" s="2">
        <f t="shared" si="0"/>
        <v>3.4760650800249335</v>
      </c>
      <c r="I24" s="2">
        <f t="shared" si="2"/>
        <v>8.9108027879568841E-2</v>
      </c>
      <c r="J24" s="2">
        <f>E24*B24</f>
        <v>8.7716693326196324</v>
      </c>
      <c r="K24" s="2">
        <f>F24*B24</f>
        <v>3.5086677330478535</v>
      </c>
      <c r="L24" s="2">
        <f>G24*C24</f>
        <v>94580.251066415163</v>
      </c>
      <c r="M24" s="2">
        <f t="shared" si="1"/>
        <v>11.457203970734575</v>
      </c>
      <c r="N24" s="2">
        <f t="shared" si="3"/>
        <v>0.13789819204900056</v>
      </c>
      <c r="O24" s="2">
        <f>J24*C24</f>
        <v>25659.41974685423</v>
      </c>
      <c r="P24" s="2">
        <f>K24*C24</f>
        <v>10263.767898741695</v>
      </c>
      <c r="Q24">
        <v>5.3220000000000001</v>
      </c>
      <c r="R24">
        <v>1.3971</v>
      </c>
      <c r="S24">
        <v>0.55879999999999996</v>
      </c>
      <c r="T24">
        <v>1.347990392653319</v>
      </c>
      <c r="U24">
        <v>1.0615424342144888</v>
      </c>
      <c r="V24">
        <v>0.84923394737159108</v>
      </c>
    </row>
    <row r="25" spans="1:22" x14ac:dyDescent="0.25">
      <c r="A25">
        <v>23</v>
      </c>
      <c r="B25">
        <f>B24*(1+$X$7)</f>
        <v>6.8845111780540496</v>
      </c>
      <c r="C25">
        <f>C24*(1+$X$5)</f>
        <v>3071.5237559178122</v>
      </c>
      <c r="D25">
        <f>(($X$3)*D24^($X$2)+(1-$X$4)*D24)/(1+$X$5+$X$7)</f>
        <v>5.1310090080262603</v>
      </c>
      <c r="E25" s="2">
        <f>D25^($X$2)</f>
        <v>1.3868853333786717</v>
      </c>
      <c r="F25" s="2">
        <f>(1-$X$3)*E25</f>
        <v>0.55475413335146873</v>
      </c>
      <c r="G25" s="2">
        <f>D25*B25</f>
        <v>35.324488870452811</v>
      </c>
      <c r="H25" s="2">
        <f t="shared" si="0"/>
        <v>3.5645764591227476</v>
      </c>
      <c r="I25" s="2">
        <f t="shared" si="2"/>
        <v>8.8511379097814036E-2</v>
      </c>
      <c r="J25" s="2">
        <f>E25*B25</f>
        <v>9.5480275803246819</v>
      </c>
      <c r="K25" s="2">
        <f>F25*B25</f>
        <v>3.8192110321298731</v>
      </c>
      <c r="L25" s="2">
        <f>G25*C25</f>
        <v>108500.00673125018</v>
      </c>
      <c r="M25" s="2">
        <f t="shared" si="1"/>
        <v>11.594505514001822</v>
      </c>
      <c r="N25" s="2">
        <f t="shared" si="3"/>
        <v>0.13730154326724708</v>
      </c>
      <c r="O25" s="2">
        <f>J25*C25</f>
        <v>29326.993535125726</v>
      </c>
      <c r="P25" s="2">
        <f>K25*C25</f>
        <v>11730.797414050292</v>
      </c>
      <c r="Q25">
        <v>5.3220000000000001</v>
      </c>
      <c r="R25">
        <v>1.3971</v>
      </c>
      <c r="S25">
        <v>0.55879999999999996</v>
      </c>
      <c r="T25">
        <v>1.347990392653319</v>
      </c>
      <c r="U25">
        <v>1.0615424342144888</v>
      </c>
      <c r="V25">
        <v>0.84923394737159108</v>
      </c>
    </row>
    <row r="26" spans="1:22" x14ac:dyDescent="0.25">
      <c r="A26" s="2">
        <v>24</v>
      </c>
      <c r="B26">
        <f>B25*(1+$X$7)</f>
        <v>7.4869059061337779</v>
      </c>
      <c r="C26">
        <f>C25*(1+$X$5)</f>
        <v>3225.0999437137029</v>
      </c>
      <c r="D26">
        <f>(($X$3)*D25^($X$2)+(1-$X$4)*D25)/(1+$X$5+$X$7)</f>
        <v>5.1521055190267591</v>
      </c>
      <c r="E26" s="2">
        <f>D26^($X$2)</f>
        <v>1.3880239180407492</v>
      </c>
      <c r="F26" s="2">
        <f>(1-$X$3)*E26</f>
        <v>0.55520956721629966</v>
      </c>
      <c r="G26" s="2">
        <f>D26*B26</f>
        <v>38.573329239425874</v>
      </c>
      <c r="H26" s="2">
        <f t="shared" si="0"/>
        <v>3.6525610853067185</v>
      </c>
      <c r="I26" s="2">
        <f t="shared" si="2"/>
        <v>8.798462618397096E-2</v>
      </c>
      <c r="J26" s="2">
        <f>E26*B26</f>
        <v>10.392004469834232</v>
      </c>
      <c r="K26" s="2">
        <f>F26*B26</f>
        <v>4.1568017879336923</v>
      </c>
      <c r="L26" s="2">
        <f>G26*C26</f>
        <v>124402.84195892252</v>
      </c>
      <c r="M26" s="2">
        <f t="shared" si="1"/>
        <v>11.731280304355225</v>
      </c>
      <c r="N26" s="2">
        <f t="shared" si="3"/>
        <v>0.13677479035340312</v>
      </c>
      <c r="O26" s="2">
        <f>J26*C26</f>
        <v>33515.25303073493</v>
      </c>
      <c r="P26" s="2">
        <f>K26*C26</f>
        <v>13406.10121229397</v>
      </c>
      <c r="Q26">
        <v>5.3220000000000001</v>
      </c>
      <c r="R26">
        <v>1.3971</v>
      </c>
      <c r="S26">
        <v>0.55879999999999996</v>
      </c>
      <c r="T26">
        <v>1.347990392653319</v>
      </c>
      <c r="U26">
        <v>1.0615424342144888</v>
      </c>
      <c r="V26">
        <v>0.84923394737159108</v>
      </c>
    </row>
    <row r="27" spans="1:22" x14ac:dyDescent="0.25">
      <c r="A27">
        <v>25</v>
      </c>
      <c r="B27">
        <f>B26*(1+$X$7)</f>
        <v>8.1420101729204823</v>
      </c>
      <c r="C27">
        <f>C26*(1+$X$5)</f>
        <v>3386.3549408993881</v>
      </c>
      <c r="D27">
        <f>(($X$3)*D26^($X$2)+(1-$X$4)*D26)/(1+$X$5+$X$7)</f>
        <v>5.1708815467874052</v>
      </c>
      <c r="E27" s="2">
        <f>D27^($X$2)</f>
        <v>1.3890341328927964</v>
      </c>
      <c r="F27" s="2">
        <f>(1-$X$3)*E27</f>
        <v>0.55561365315711864</v>
      </c>
      <c r="G27" s="2">
        <f>D27*B27</f>
        <v>42.101370156909852</v>
      </c>
      <c r="H27" s="2">
        <f t="shared" si="0"/>
        <v>3.7400802854535198</v>
      </c>
      <c r="I27" s="2">
        <f t="shared" si="2"/>
        <v>8.7519200146801257E-2</v>
      </c>
      <c r="J27" s="2">
        <f>E27*B27</f>
        <v>11.30953004054693</v>
      </c>
      <c r="K27" s="2">
        <f>F27*B27</f>
        <v>4.5238120162187725</v>
      </c>
      <c r="L27" s="2">
        <f>G27*C27</f>
        <v>142570.18284948572</v>
      </c>
      <c r="M27" s="2">
        <f t="shared" si="1"/>
        <v>11.867589668671458</v>
      </c>
      <c r="N27" s="2">
        <f t="shared" si="3"/>
        <v>0.13630936431623297</v>
      </c>
      <c r="O27" s="2">
        <f>J27*C27</f>
        <v>38298.082932056153</v>
      </c>
      <c r="P27" s="2">
        <f>K27*C27</f>
        <v>15319.233172822464</v>
      </c>
      <c r="Q27">
        <v>5.3220000000000001</v>
      </c>
      <c r="R27">
        <v>1.3971</v>
      </c>
      <c r="S27">
        <v>0.55879999999999996</v>
      </c>
      <c r="T27">
        <v>1.347990392653319</v>
      </c>
      <c r="U27">
        <v>1.0615424342144888</v>
      </c>
      <c r="V27">
        <v>0.84923394737159108</v>
      </c>
    </row>
    <row r="28" spans="1:22" x14ac:dyDescent="0.25">
      <c r="A28" s="2">
        <v>26</v>
      </c>
      <c r="B28">
        <f>B27*(1+$X$7)</f>
        <v>8.8544360630510237</v>
      </c>
      <c r="C28">
        <f>C27*(1+$X$5)</f>
        <v>3555.6726879443577</v>
      </c>
      <c r="D28">
        <f>(($X$3)*D27^($X$2)+(1-$X$4)*D27)/(1+$X$5+$X$7)</f>
        <v>5.1875906774394158</v>
      </c>
      <c r="E28" s="2">
        <f>D28^($X$2)</f>
        <v>1.3899306767795925</v>
      </c>
      <c r="F28" s="2">
        <f>(1-$X$3)*E28</f>
        <v>0.55597227071183697</v>
      </c>
      <c r="G28" s="2">
        <f>D28*B28</f>
        <v>45.933189974666853</v>
      </c>
      <c r="H28" s="2">
        <f t="shared" si="0"/>
        <v>3.8271879488906171</v>
      </c>
      <c r="I28" s="2">
        <f t="shared" si="2"/>
        <v>8.7107663437097305E-2</v>
      </c>
      <c r="J28" s="2">
        <f>E28*B28</f>
        <v>12.30705230961814</v>
      </c>
      <c r="K28" s="2">
        <f>F28*B28</f>
        <v>4.9228209238472553</v>
      </c>
      <c r="L28" s="2">
        <f>G28*C28</f>
        <v>163323.38906308252</v>
      </c>
      <c r="M28" s="2">
        <f t="shared" si="1"/>
        <v>12.003487496277987</v>
      </c>
      <c r="N28" s="2">
        <f t="shared" si="3"/>
        <v>0.13589782760652902</v>
      </c>
      <c r="O28" s="2">
        <f>J28*C28</f>
        <v>43759.849766411746</v>
      </c>
      <c r="P28" s="2">
        <f>K28*C28</f>
        <v>17503.939906564698</v>
      </c>
      <c r="Q28">
        <v>5.3220000000000001</v>
      </c>
      <c r="R28">
        <v>1.3971</v>
      </c>
      <c r="S28">
        <v>0.55879999999999996</v>
      </c>
      <c r="T28">
        <v>1.347990392653319</v>
      </c>
      <c r="U28">
        <v>1.0615424342144888</v>
      </c>
      <c r="V28">
        <v>0.84923394737159108</v>
      </c>
    </row>
    <row r="29" spans="1:22" x14ac:dyDescent="0.25">
      <c r="A29">
        <v>27</v>
      </c>
      <c r="B29">
        <f>B28*(1+$X$7)</f>
        <v>9.6291992185679867</v>
      </c>
      <c r="C29">
        <f>C28*(1+$X$5)</f>
        <v>3733.4563223415757</v>
      </c>
      <c r="D29">
        <f>(($X$3)*D28^($X$2)+(1-$X$4)*D28)/(1+$X$5+$X$7)</f>
        <v>5.2024591384249526</v>
      </c>
      <c r="E29" s="2">
        <f>D29^($X$2)</f>
        <v>1.3907265174316052</v>
      </c>
      <c r="F29" s="2">
        <f>(1-$X$3)*E29</f>
        <v>0.5562906069726421</v>
      </c>
      <c r="G29" s="2">
        <f>D29*B29</f>
        <v>50.095515470353433</v>
      </c>
      <c r="H29" s="2">
        <f t="shared" si="0"/>
        <v>3.9139314925146276</v>
      </c>
      <c r="I29" s="2">
        <f t="shared" si="2"/>
        <v>8.6743543624010488E-2</v>
      </c>
      <c r="J29" s="2">
        <f>E29*B29</f>
        <v>13.39158269489419</v>
      </c>
      <c r="K29" s="2">
        <f>F29*B29</f>
        <v>5.3566330779576763</v>
      </c>
      <c r="L29" s="2">
        <f>G29*C29</f>
        <v>187029.41895375124</v>
      </c>
      <c r="M29" s="2">
        <f t="shared" si="1"/>
        <v>12.13902120407143</v>
      </c>
      <c r="N29" s="2">
        <f t="shared" si="3"/>
        <v>0.1355337077934422</v>
      </c>
      <c r="O29" s="2">
        <f>J29*C29</f>
        <v>49996.889078412751</v>
      </c>
      <c r="P29" s="2">
        <f>K29*C29</f>
        <v>19998.7556313651</v>
      </c>
      <c r="Q29">
        <v>5.3220000000000001</v>
      </c>
      <c r="R29">
        <v>1.3971</v>
      </c>
      <c r="S29">
        <v>0.55879999999999996</v>
      </c>
      <c r="T29">
        <v>1.347990392653319</v>
      </c>
      <c r="U29">
        <v>1.0615424342144888</v>
      </c>
      <c r="V29">
        <v>0.84923394737159108</v>
      </c>
    </row>
    <row r="30" spans="1:22" x14ac:dyDescent="0.25">
      <c r="A30" s="2">
        <v>28</v>
      </c>
      <c r="B30">
        <f>B29*(1+$X$7)</f>
        <v>10.471754150192684</v>
      </c>
      <c r="C30">
        <f>C29*(1+$X$5)</f>
        <v>3920.1291384586548</v>
      </c>
      <c r="D30">
        <f>(($X$3)*D29^($X$2)+(1-$X$4)*D29)/(1+$X$5+$X$7)</f>
        <v>5.2156886735080592</v>
      </c>
      <c r="E30" s="2">
        <f>D30^($X$2)</f>
        <v>1.3914331055506473</v>
      </c>
      <c r="F30" s="2">
        <f>(1-$X$3)*E30</f>
        <v>0.55657324222025895</v>
      </c>
      <c r="G30" s="2">
        <f>D30*B30</f>
        <v>54.617409512920993</v>
      </c>
      <c r="H30" s="2">
        <f t="shared" si="0"/>
        <v>4.0003526874752362</v>
      </c>
      <c r="I30" s="2">
        <f t="shared" si="2"/>
        <v>8.6421194960608627E-2</v>
      </c>
      <c r="J30" s="2">
        <f>E30*B30</f>
        <v>14.570745397765485</v>
      </c>
      <c r="K30" s="2">
        <f>F30*B30</f>
        <v>5.8282981591061942</v>
      </c>
      <c r="L30" s="2">
        <f>G30*C30</f>
        <v>214107.2984987305</v>
      </c>
      <c r="M30" s="2">
        <f t="shared" si="1"/>
        <v>12.274232563201471</v>
      </c>
      <c r="N30" s="2">
        <f t="shared" si="3"/>
        <v>0.13521135913004123</v>
      </c>
      <c r="O30" s="2">
        <f>J30*C30</f>
        <v>57119.203602842819</v>
      </c>
      <c r="P30" s="2">
        <f>K30*C30</f>
        <v>22847.681441137127</v>
      </c>
      <c r="Q30">
        <v>5.3220000000000001</v>
      </c>
      <c r="R30">
        <v>1.3971</v>
      </c>
      <c r="S30">
        <v>0.55879999999999996</v>
      </c>
      <c r="T30">
        <v>1.347990392653319</v>
      </c>
      <c r="U30">
        <v>1.0615424342144888</v>
      </c>
      <c r="V30">
        <v>0.84923394737159108</v>
      </c>
    </row>
    <row r="31" spans="1:22" x14ac:dyDescent="0.25">
      <c r="A31">
        <v>29</v>
      </c>
      <c r="B31">
        <f>B30*(1+$X$7)</f>
        <v>11.388032638334543</v>
      </c>
      <c r="C31">
        <f>C30*(1+$X$5)</f>
        <v>4116.1355953815873</v>
      </c>
      <c r="D31">
        <f>(($X$3)*D30^($X$2)+(1-$X$4)*D30)/(1+$X$5+$X$7)</f>
        <v>5.227459132631461</v>
      </c>
      <c r="E31" s="2">
        <f>D31^($X$2)</f>
        <v>1.3920605602671854</v>
      </c>
      <c r="F31" s="2">
        <f>(1-$X$3)*E31</f>
        <v>0.55682422410687415</v>
      </c>
      <c r="G31" s="2">
        <f>D31*B31</f>
        <v>59.530475217967059</v>
      </c>
      <c r="H31" s="2">
        <f t="shared" si="0"/>
        <v>4.0864883699650685</v>
      </c>
      <c r="I31" s="2">
        <f t="shared" si="2"/>
        <v>8.6135682489832277E-2</v>
      </c>
      <c r="J31" s="2">
        <f>E31*B31</f>
        <v>15.852831094860978</v>
      </c>
      <c r="K31" s="2">
        <f>F31*B31</f>
        <v>6.341132437944391</v>
      </c>
      <c r="L31" s="2">
        <f>G31*C31</f>
        <v>245035.50805465566</v>
      </c>
      <c r="M31" s="2">
        <f t="shared" si="1"/>
        <v>12.409158409860735</v>
      </c>
      <c r="N31" s="2">
        <f t="shared" si="3"/>
        <v>0.13492584665926444</v>
      </c>
      <c r="O31" s="2">
        <f>J31*C31</f>
        <v>65252.402357129329</v>
      </c>
      <c r="P31" s="2">
        <f>K31*C31</f>
        <v>26100.960942851732</v>
      </c>
      <c r="Q31">
        <v>5.3220000000000001</v>
      </c>
      <c r="R31">
        <v>1.3971</v>
      </c>
      <c r="S31">
        <v>0.55879999999999996</v>
      </c>
      <c r="T31">
        <v>1.347990392653319</v>
      </c>
      <c r="U31">
        <v>1.0615424342144888</v>
      </c>
      <c r="V31">
        <v>0.84923394737159108</v>
      </c>
    </row>
    <row r="32" spans="1:22" x14ac:dyDescent="0.25">
      <c r="A32" s="2">
        <v>30</v>
      </c>
      <c r="B32">
        <f>B31*(1+$X$7)</f>
        <v>12.384485494188814</v>
      </c>
      <c r="C32">
        <f>C31*(1+$X$5)</f>
        <v>4321.9423751506665</v>
      </c>
      <c r="D32">
        <f>(($X$3)*D31^($X$2)+(1-$X$4)*D31)/(1+$X$5+$X$7)</f>
        <v>5.2379308010014443</v>
      </c>
      <c r="E32" s="2">
        <f>D32^($X$2)</f>
        <v>1.3926178302427885</v>
      </c>
      <c r="F32" s="2">
        <f>(1-$X$3)*E32</f>
        <v>0.55704713209711543</v>
      </c>
      <c r="G32" s="2">
        <f>D32*B32</f>
        <v>64.869078024567187</v>
      </c>
      <c r="H32" s="2">
        <f t="shared" si="0"/>
        <v>4.1723710544612098</v>
      </c>
      <c r="I32" s="2">
        <f t="shared" si="2"/>
        <v>8.5882684496141337E-2</v>
      </c>
      <c r="J32" s="2">
        <f>E32*B32</f>
        <v>17.246855317590516</v>
      </c>
      <c r="K32" s="2">
        <f>F32*B32</f>
        <v>6.8987421270362059</v>
      </c>
      <c r="L32" s="2">
        <f>G32*C32</f>
        <v>280360.41715133184</v>
      </c>
      <c r="M32" s="2">
        <f t="shared" si="1"/>
        <v>12.543831258526309</v>
      </c>
      <c r="N32" s="2">
        <f t="shared" si="3"/>
        <v>0.1346728486655735</v>
      </c>
      <c r="O32" s="2">
        <f>J32*C32</f>
        <v>74539.914835187054</v>
      </c>
      <c r="P32" s="2">
        <f>K32*C32</f>
        <v>29815.965934074822</v>
      </c>
      <c r="Q32">
        <v>5.3220000000000001</v>
      </c>
      <c r="R32">
        <v>1.3971</v>
      </c>
      <c r="S32">
        <v>0.55879999999999996</v>
      </c>
      <c r="T32">
        <v>1.347990392653319</v>
      </c>
      <c r="U32">
        <v>1.0615424342144888</v>
      </c>
      <c r="V32">
        <v>0.84923394737159108</v>
      </c>
    </row>
    <row r="33" spans="1:22" x14ac:dyDescent="0.25">
      <c r="A33">
        <v>31</v>
      </c>
      <c r="B33">
        <f>B32*(1+$X$7)</f>
        <v>13.468127974930335</v>
      </c>
      <c r="C33">
        <f>C32*(1+$X$5)</f>
        <v>4538.0394939081998</v>
      </c>
      <c r="D33">
        <f>(($X$3)*D32^($X$2)+(1-$X$4)*D32)/(1+$X$5+$X$7)</f>
        <v>5.2472464906611771</v>
      </c>
      <c r="E33" s="2">
        <f>D33^($X$2)</f>
        <v>1.3931128339642638</v>
      </c>
      <c r="F33" s="2">
        <f>(1-$X$3)*E33</f>
        <v>0.55724513358570549</v>
      </c>
      <c r="G33" s="2">
        <f>D33*B33</f>
        <v>70.670587252228827</v>
      </c>
      <c r="H33" s="2">
        <f t="shared" si="0"/>
        <v>4.258029464449316</v>
      </c>
      <c r="I33" s="2">
        <f t="shared" si="2"/>
        <v>8.5658409988106143E-2</v>
      </c>
      <c r="J33" s="2">
        <f>E33*B33</f>
        <v>18.76262193134858</v>
      </c>
      <c r="K33" s="2">
        <f>F33*B33</f>
        <v>7.505048772539431</v>
      </c>
      <c r="L33" s="2">
        <f>G33*C33</f>
        <v>320705.9160082998</v>
      </c>
      <c r="M33" s="2">
        <f t="shared" si="1"/>
        <v>12.678279832683845</v>
      </c>
      <c r="N33" s="2">
        <f t="shared" si="3"/>
        <v>0.13444857415753653</v>
      </c>
      <c r="O33" s="2">
        <f>J33*C33</f>
        <v>85145.519333727992</v>
      </c>
      <c r="P33" s="2">
        <f>K33*C33</f>
        <v>34058.207733491196</v>
      </c>
      <c r="Q33">
        <v>5.3220000000000001</v>
      </c>
      <c r="R33">
        <v>1.3971</v>
      </c>
      <c r="S33">
        <v>0.55879999999999996</v>
      </c>
      <c r="T33">
        <v>1.347990392653319</v>
      </c>
      <c r="U33">
        <v>1.0615424342144888</v>
      </c>
      <c r="V33">
        <v>0.84923394737159108</v>
      </c>
    </row>
    <row r="34" spans="1:22" x14ac:dyDescent="0.25">
      <c r="A34" s="2">
        <v>32</v>
      </c>
      <c r="B34">
        <f>B33*(1+$X$7)</f>
        <v>14.646589172736737</v>
      </c>
      <c r="C34">
        <f>C33*(1+$X$5)</f>
        <v>4764.9414686036098</v>
      </c>
      <c r="D34">
        <f>(($X$3)*D33^($X$2)+(1-$X$4)*D33)/(1+$X$5+$X$7)</f>
        <v>5.2555334164628675</v>
      </c>
      <c r="E34" s="2">
        <f>D34^($X$2)</f>
        <v>1.3935525821898294</v>
      </c>
      <c r="F34" s="2">
        <f>(1-$X$3)*E34</f>
        <v>0.55742103287593181</v>
      </c>
      <c r="G34" s="2">
        <f>D34*B34</f>
        <v>76.975638834521149</v>
      </c>
      <c r="H34" s="2">
        <f t="shared" si="0"/>
        <v>4.343488993022909</v>
      </c>
      <c r="I34" s="2">
        <f t="shared" si="2"/>
        <v>8.5459528573593069E-2</v>
      </c>
      <c r="J34" s="2">
        <f>E34*B34</f>
        <v>20.410792161940876</v>
      </c>
      <c r="K34" s="2">
        <f>F34*B34</f>
        <v>8.1643168647763513</v>
      </c>
      <c r="L34" s="2">
        <f>G34*C34</f>
        <v>366784.41355486424</v>
      </c>
      <c r="M34" s="2">
        <f t="shared" si="1"/>
        <v>12.812529525426871</v>
      </c>
      <c r="N34" s="2">
        <f t="shared" si="3"/>
        <v>0.13424969274302612</v>
      </c>
      <c r="O34" s="2">
        <f>J34*C34</f>
        <v>97256.229979481606</v>
      </c>
      <c r="P34" s="2">
        <f>K34*C34</f>
        <v>38902.491991792645</v>
      </c>
      <c r="Q34">
        <v>5.3220000000000001</v>
      </c>
      <c r="R34">
        <v>1.3971</v>
      </c>
      <c r="S34">
        <v>0.55879999999999996</v>
      </c>
      <c r="T34">
        <v>1.347990392653319</v>
      </c>
      <c r="U34">
        <v>1.0615424342144888</v>
      </c>
      <c r="V34">
        <v>0.84923394737159108</v>
      </c>
    </row>
    <row r="35" spans="1:22" x14ac:dyDescent="0.25">
      <c r="A35">
        <v>33</v>
      </c>
      <c r="B35">
        <f>B34*(1+$X$7)</f>
        <v>15.928165725351201</v>
      </c>
      <c r="C35">
        <f>C34*(1+$X$5)</f>
        <v>5003.1885420337903</v>
      </c>
      <c r="D35">
        <f>(($X$3)*D34^($X$2)+(1-$X$4)*D34)/(1+$X$5+$X$7)</f>
        <v>5.26290487687693</v>
      </c>
      <c r="E35" s="2">
        <f>D35^($X$2)</f>
        <v>1.3939432850317524</v>
      </c>
      <c r="F35" s="2">
        <f>(1-$X$3)*E35</f>
        <v>0.55757731401270094</v>
      </c>
      <c r="G35" s="2">
        <f>D35*B35</f>
        <v>83.828421075654802</v>
      </c>
      <c r="H35" s="2">
        <f t="shared" si="0"/>
        <v>4.4287721036358718</v>
      </c>
      <c r="I35" s="2">
        <f t="shared" si="2"/>
        <v>8.5283110612962787E-2</v>
      </c>
      <c r="J35" s="2">
        <f>E35*B35</f>
        <v>22.202959655726218</v>
      </c>
      <c r="K35" s="2">
        <f>F35*B35</f>
        <v>8.881183862290488</v>
      </c>
      <c r="L35" s="2">
        <f>G35*C35</f>
        <v>419409.3958225</v>
      </c>
      <c r="M35" s="2">
        <f t="shared" si="1"/>
        <v>12.946602800209266</v>
      </c>
      <c r="N35" s="2">
        <f t="shared" si="3"/>
        <v>0.13407327478239495</v>
      </c>
      <c r="O35" s="2">
        <f>J35*C35</f>
        <v>111085.59334876793</v>
      </c>
      <c r="P35" s="2">
        <f>K35*C35</f>
        <v>44434.23733950717</v>
      </c>
      <c r="Q35">
        <v>5.3220000000000001</v>
      </c>
      <c r="R35">
        <v>1.3971</v>
      </c>
      <c r="S35">
        <v>0.55879999999999996</v>
      </c>
      <c r="T35">
        <v>1.347990392653319</v>
      </c>
      <c r="U35">
        <v>1.0615424342144888</v>
      </c>
      <c r="V35">
        <v>0.84923394737159108</v>
      </c>
    </row>
    <row r="36" spans="1:22" x14ac:dyDescent="0.25">
      <c r="A36" s="2">
        <v>34</v>
      </c>
      <c r="B36">
        <f>B35*(1+$X$7)</f>
        <v>17.321880226319429</v>
      </c>
      <c r="C36">
        <f>C35*(1+$X$5)</f>
        <v>5253.3479691354796</v>
      </c>
      <c r="D36">
        <f>(($X$3)*D35^($X$2)+(1-$X$4)*D35)/(1+$X$5+$X$7)</f>
        <v>5.269461758556873</v>
      </c>
      <c r="E36" s="2">
        <f>D36^($X$2)</f>
        <v>1.3942904457710061</v>
      </c>
      <c r="F36" s="2">
        <f>(1-$X$3)*E36</f>
        <v>0.55771617830840248</v>
      </c>
      <c r="G36" s="2">
        <f>D36*B36</f>
        <v>91.276985438892709</v>
      </c>
      <c r="H36" s="2">
        <f t="shared" si="0"/>
        <v>4.5138986795800369</v>
      </c>
      <c r="I36" s="2">
        <f t="shared" si="2"/>
        <v>8.5126575944165062E-2</v>
      </c>
      <c r="J36" s="2">
        <f>E36*B36</f>
        <v>24.151732102346894</v>
      </c>
      <c r="K36" s="2">
        <f>F36*B36</f>
        <v>9.6606928409387578</v>
      </c>
      <c r="L36" s="2">
        <f>G36*C36</f>
        <v>479509.76608421578</v>
      </c>
      <c r="M36" s="2">
        <f t="shared" si="1"/>
        <v>13.080519540322863</v>
      </c>
      <c r="N36" s="2">
        <f t="shared" si="3"/>
        <v>0.13391674011359633</v>
      </c>
      <c r="O36" s="2">
        <f>J36*C36</f>
        <v>126877.45279096822</v>
      </c>
      <c r="P36" s="2">
        <f>K36*C36</f>
        <v>50750.981116387287</v>
      </c>
      <c r="Q36">
        <v>5.3220000000000001</v>
      </c>
      <c r="R36">
        <v>1.3971</v>
      </c>
      <c r="S36">
        <v>0.55879999999999996</v>
      </c>
      <c r="T36">
        <v>1.347990392653319</v>
      </c>
      <c r="U36">
        <v>1.0615424342144888</v>
      </c>
      <c r="V36">
        <v>0.84923394737159108</v>
      </c>
    </row>
    <row r="37" spans="1:22" x14ac:dyDescent="0.25">
      <c r="A37">
        <v>35</v>
      </c>
      <c r="B37">
        <f>B36*(1+$X$7)</f>
        <v>18.837544746122379</v>
      </c>
      <c r="C37">
        <f>C36*(1+$X$5)</f>
        <v>5516.0153675922538</v>
      </c>
      <c r="D37">
        <f>(($X$3)*D36^($X$2)+(1-$X$4)*D36)/(1+$X$5+$X$7)</f>
        <v>5.2752938820644744</v>
      </c>
      <c r="E37" s="2">
        <f>D37^($X$2)</f>
        <v>1.3945989431798018</v>
      </c>
      <c r="F37" s="2">
        <f>(1-$X$3)*E37</f>
        <v>0.55783957727192079</v>
      </c>
      <c r="G37" s="2">
        <f>D37*B37</f>
        <v>99.373584552335174</v>
      </c>
      <c r="H37" s="2">
        <f t="shared" si="0"/>
        <v>4.5988863293745421</v>
      </c>
      <c r="I37" s="2">
        <f t="shared" si="2"/>
        <v>8.4987649794505238E-2</v>
      </c>
      <c r="J37" s="2">
        <f>E37*B37</f>
        <v>26.270819995044498</v>
      </c>
      <c r="K37" s="2">
        <f>F37*B37</f>
        <v>10.508327998017801</v>
      </c>
      <c r="L37" s="2">
        <f>G37*C37</f>
        <v>548146.21952340903</v>
      </c>
      <c r="M37" s="2">
        <f t="shared" si="1"/>
        <v>13.214297354286801</v>
      </c>
      <c r="N37" s="2">
        <f t="shared" si="3"/>
        <v>0.13377781396393829</v>
      </c>
      <c r="O37" s="2">
        <f>J37*C37</f>
        <v>144910.24681191531</v>
      </c>
      <c r="P37" s="2">
        <f>K37*C37</f>
        <v>57964.098724766132</v>
      </c>
      <c r="Q37">
        <v>5.3220000000000001</v>
      </c>
      <c r="R37">
        <v>1.3971</v>
      </c>
      <c r="S37">
        <v>0.55879999999999996</v>
      </c>
      <c r="T37">
        <v>1.347990392653319</v>
      </c>
      <c r="U37">
        <v>1.0615424342144888</v>
      </c>
      <c r="V37">
        <v>0.84923394737159108</v>
      </c>
    </row>
    <row r="38" spans="1:22" x14ac:dyDescent="0.25">
      <c r="A38" s="2">
        <v>36</v>
      </c>
      <c r="B38">
        <f>B37*(1+$X$7)</f>
        <v>20.485829911408086</v>
      </c>
      <c r="C38">
        <f>C37*(1+$X$5)</f>
        <v>5791.816135971867</v>
      </c>
      <c r="D38">
        <f>(($X$3)*D37^($X$2)+(1-$X$4)*D37)/(1+$X$5+$X$7)</f>
        <v>5.2804812046866516</v>
      </c>
      <c r="E38" s="2">
        <f>D38^($X$2)</f>
        <v>1.3948731038634625</v>
      </c>
      <c r="F38" s="2">
        <f>(1-$X$3)*E38</f>
        <v>0.55794924154538506</v>
      </c>
      <c r="G38" s="2">
        <f>D38*B38</f>
        <v>108.175039809598</v>
      </c>
      <c r="H38" s="2">
        <f t="shared" si="0"/>
        <v>4.6837506541219556</v>
      </c>
      <c r="I38" s="2">
        <f t="shared" si="2"/>
        <v>8.4864324747413455E-2</v>
      </c>
      <c r="J38" s="2">
        <f>E38*B38</f>
        <v>28.575133153744758</v>
      </c>
      <c r="K38" s="2">
        <f>F38*B38</f>
        <v>11.430053261497903</v>
      </c>
      <c r="L38" s="2">
        <f>G38*C38</f>
        <v>626529.94107862876</v>
      </c>
      <c r="M38" s="2">
        <f t="shared" si="1"/>
        <v>13.347951843203646</v>
      </c>
      <c r="N38" s="2">
        <f t="shared" si="3"/>
        <v>0.13365448891684473</v>
      </c>
      <c r="O38" s="2">
        <f>J38*C38</f>
        <v>165501.91728740354</v>
      </c>
      <c r="P38" s="2">
        <f>K38*C38</f>
        <v>66200.766914961423</v>
      </c>
      <c r="Q38">
        <v>5.3220000000000001</v>
      </c>
      <c r="R38">
        <v>1.3971</v>
      </c>
      <c r="S38">
        <v>0.55879999999999996</v>
      </c>
      <c r="T38">
        <v>1.347990392653319</v>
      </c>
      <c r="U38">
        <v>1.0615424342144888</v>
      </c>
      <c r="V38">
        <v>0.84923394737159108</v>
      </c>
    </row>
    <row r="39" spans="1:22" x14ac:dyDescent="0.25">
      <c r="A39">
        <v>37</v>
      </c>
      <c r="B39">
        <f>B38*(1+$X$7)</f>
        <v>22.278340028656292</v>
      </c>
      <c r="C39">
        <f>C38*(1+$X$5)</f>
        <v>6081.4069427704608</v>
      </c>
      <c r="D39">
        <f>(($X$3)*D38^($X$2)+(1-$X$4)*D38)/(1+$X$5+$X$7)</f>
        <v>5.2850948948668099</v>
      </c>
      <c r="E39" s="2">
        <f>D39^($X$2)</f>
        <v>1.3951167659132946</v>
      </c>
      <c r="F39" s="2">
        <f>(1-$X$3)*E39</f>
        <v>0.55804670636531784</v>
      </c>
      <c r="G39" s="2">
        <f>D39*B39</f>
        <v>117.74314115155826</v>
      </c>
      <c r="H39" s="2">
        <f t="shared" si="0"/>
        <v>4.7685054819563071</v>
      </c>
      <c r="I39" s="2">
        <f t="shared" si="2"/>
        <v>8.4754827834351509E-2</v>
      </c>
      <c r="J39" s="2">
        <f>E39*B39</f>
        <v>31.080885690695659</v>
      </c>
      <c r="K39" s="2">
        <f>F39*B39</f>
        <v>12.432354276278264</v>
      </c>
      <c r="L39" s="2">
        <f>G39*C39</f>
        <v>716043.95606268873</v>
      </c>
      <c r="M39" s="2">
        <f t="shared" si="1"/>
        <v>13.48149683520743</v>
      </c>
      <c r="N39" s="2">
        <f t="shared" si="3"/>
        <v>0.13354499200378456</v>
      </c>
      <c r="O39" s="2">
        <f>J39*C39</f>
        <v>189015.51402685166</v>
      </c>
      <c r="P39" s="2">
        <f>K39*C39</f>
        <v>75606.205610740668</v>
      </c>
      <c r="Q39">
        <v>5.3220000000000001</v>
      </c>
      <c r="R39">
        <v>1.3971</v>
      </c>
      <c r="S39">
        <v>0.55879999999999996</v>
      </c>
      <c r="T39">
        <v>1.347990392653319</v>
      </c>
      <c r="U39">
        <v>1.0615424342144888</v>
      </c>
      <c r="V39">
        <v>0.84923394737159108</v>
      </c>
    </row>
    <row r="40" spans="1:22" x14ac:dyDescent="0.25">
      <c r="A40" s="2">
        <v>38</v>
      </c>
      <c r="B40">
        <f>B39*(1+$X$7)</f>
        <v>24.227694781163716</v>
      </c>
      <c r="C40">
        <f>C39*(1+$X$5)</f>
        <v>6385.4772899089839</v>
      </c>
      <c r="D40">
        <f>(($X$3)*D39^($X$2)+(1-$X$4)*D39)/(1+$X$5+$X$7)</f>
        <v>5.2891982914439133</v>
      </c>
      <c r="E40" s="2">
        <f>D40^($X$2)</f>
        <v>1.3953333349783392</v>
      </c>
      <c r="F40" s="2">
        <f>(1-$X$3)*E40</f>
        <v>0.55813333399133569</v>
      </c>
      <c r="G40" s="2">
        <f>D40*B40</f>
        <v>128.14508184215575</v>
      </c>
      <c r="H40" s="2">
        <f t="shared" si="0"/>
        <v>4.8531630739398377</v>
      </c>
      <c r="I40" s="2">
        <f t="shared" si="2"/>
        <v>8.4657591983530622E-2</v>
      </c>
      <c r="J40" s="2">
        <f>E40*B40</f>
        <v>33.805710157838476</v>
      </c>
      <c r="K40" s="2">
        <f>F40*B40</f>
        <v>13.522284063135389</v>
      </c>
      <c r="L40" s="2">
        <f>G40*C40</f>
        <v>818267.50991661358</v>
      </c>
      <c r="M40" s="2">
        <f t="shared" si="1"/>
        <v>13.614944591360393</v>
      </c>
      <c r="N40" s="2">
        <f t="shared" si="3"/>
        <v>0.13344775615296278</v>
      </c>
      <c r="O40" s="2">
        <f>J40*C40</f>
        <v>215865.59448212304</v>
      </c>
      <c r="P40" s="2">
        <f>K40*C40</f>
        <v>86346.237792849206</v>
      </c>
      <c r="Q40">
        <v>5.3220000000000001</v>
      </c>
      <c r="R40">
        <v>1.3971</v>
      </c>
      <c r="S40">
        <v>0.55879999999999996</v>
      </c>
      <c r="T40">
        <v>1.347990392653319</v>
      </c>
      <c r="U40">
        <v>1.0615424342144888</v>
      </c>
      <c r="V40">
        <v>0.84923394737159108</v>
      </c>
    </row>
    <row r="41" spans="1:22" x14ac:dyDescent="0.25">
      <c r="A41">
        <v>39</v>
      </c>
      <c r="B41">
        <f>B40*(1+$X$7)</f>
        <v>26.347618074515541</v>
      </c>
      <c r="C41">
        <f>C40*(1+$X$5)</f>
        <v>6704.7511544044337</v>
      </c>
      <c r="D41">
        <f>(($X$3)*D40^($X$2)+(1-$X$4)*D40)/(1+$X$5+$X$7)</f>
        <v>5.2928477596501446</v>
      </c>
      <c r="E41" s="2">
        <f>D41^($X$2)</f>
        <v>1.3955258337095424</v>
      </c>
      <c r="F41" s="2">
        <f>(1-$X$3)*E41</f>
        <v>0.55821033348381699</v>
      </c>
      <c r="G41" s="2">
        <f>D41*B41</f>
        <v>139.45393129781723</v>
      </c>
      <c r="H41" s="2">
        <f t="shared" si="0"/>
        <v>4.9377343051269493</v>
      </c>
      <c r="I41" s="2">
        <f t="shared" si="2"/>
        <v>8.4571231187111628E-2</v>
      </c>
      <c r="J41" s="2">
        <f>E41*B41</f>
        <v>36.768781679698911</v>
      </c>
      <c r="K41" s="2">
        <f>F41*B41</f>
        <v>14.707512671879565</v>
      </c>
      <c r="L41" s="2">
        <f>G41*C41</f>
        <v>935003.90685527667</v>
      </c>
      <c r="M41" s="2">
        <f t="shared" si="1"/>
        <v>13.748305986716936</v>
      </c>
      <c r="N41" s="2">
        <f t="shared" si="3"/>
        <v>0.1333613953565429</v>
      </c>
      <c r="O41" s="2">
        <f>J41*C41</f>
        <v>246525.53141300587</v>
      </c>
      <c r="P41" s="2">
        <f>K41*C41</f>
        <v>98610.212565202353</v>
      </c>
      <c r="Q41">
        <v>5.3220000000000001</v>
      </c>
      <c r="R41">
        <v>1.3971</v>
      </c>
      <c r="S41">
        <v>0.55879999999999996</v>
      </c>
      <c r="T41">
        <v>1.347990392653319</v>
      </c>
      <c r="U41">
        <v>1.0615424342144888</v>
      </c>
      <c r="V41">
        <v>0.84923394737159108</v>
      </c>
    </row>
    <row r="42" spans="1:22" x14ac:dyDescent="0.25">
      <c r="A42" s="2">
        <v>40</v>
      </c>
      <c r="B42">
        <f>B41*(1+$X$7)</f>
        <v>28.653034656035647</v>
      </c>
      <c r="C42">
        <f>C41*(1+$X$5)</f>
        <v>7039.9887121246556</v>
      </c>
      <c r="D42">
        <f>(($X$3)*D41^($X$2)+(1-$X$4)*D41)/(1+$X$5+$X$7)</f>
        <v>5.2960934546662566</v>
      </c>
      <c r="E42" s="2">
        <f>D42^($X$2)</f>
        <v>1.3956969453995975</v>
      </c>
      <c r="F42" s="2">
        <f>(1-$X$3)*E42</f>
        <v>0.55827877815983906</v>
      </c>
      <c r="G42" s="2">
        <f>D42*B42</f>
        <v>151.7491492981558</v>
      </c>
      <c r="H42" s="2">
        <f t="shared" si="0"/>
        <v>5.0222288239809343</v>
      </c>
      <c r="I42" s="2">
        <f t="shared" si="2"/>
        <v>8.4494518853984957E-2</v>
      </c>
      <c r="J42" s="2">
        <f>E42*B42</f>
        <v>39.990952945857764</v>
      </c>
      <c r="K42" s="2">
        <f>F42*B42</f>
        <v>15.996381178343105</v>
      </c>
      <c r="L42" s="2">
        <f>G42*C42</f>
        <v>1068312.298133536</v>
      </c>
      <c r="M42" s="2">
        <f t="shared" si="1"/>
        <v>13.881590669740353</v>
      </c>
      <c r="N42" s="2">
        <f t="shared" si="3"/>
        <v>0.13328468302341712</v>
      </c>
      <c r="O42" s="2">
        <f>J42*C42</f>
        <v>281535.85732594691</v>
      </c>
      <c r="P42" s="2">
        <f>K42*C42</f>
        <v>112614.34293037876</v>
      </c>
      <c r="Q42">
        <v>5.3220000000000001</v>
      </c>
      <c r="R42">
        <v>1.3971</v>
      </c>
      <c r="S42">
        <v>0.55879999999999996</v>
      </c>
      <c r="T42">
        <v>1.347990392653319</v>
      </c>
      <c r="U42">
        <v>1.0615424342144888</v>
      </c>
      <c r="V42">
        <v>0.84923394737159108</v>
      </c>
    </row>
    <row r="43" spans="1:22" x14ac:dyDescent="0.25">
      <c r="A43">
        <v>41</v>
      </c>
      <c r="B43">
        <f>B42*(1+$X$7)</f>
        <v>31.160175188438764</v>
      </c>
      <c r="C43">
        <f>C42*(1+$X$5)</f>
        <v>7391.9881477308891</v>
      </c>
      <c r="D43">
        <f>(($X$3)*D42^($X$2)+(1-$X$4)*D42)/(1+$X$5+$X$7)</f>
        <v>5.2989800024726952</v>
      </c>
      <c r="E43" s="2">
        <f>D43^($X$2)</f>
        <v>1.3958490525312921</v>
      </c>
      <c r="F43" s="2">
        <f>(1-$X$3)*E43</f>
        <v>0.55833962101251688</v>
      </c>
      <c r="G43" s="2">
        <f>D43*B43</f>
        <v>165.11714519708286</v>
      </c>
      <c r="H43" s="2">
        <f t="shared" si="0"/>
        <v>5.1066551928818837</v>
      </c>
      <c r="I43" s="2">
        <f t="shared" si="2"/>
        <v>8.4426368900949456E-2</v>
      </c>
      <c r="J43" s="2">
        <f>E43*B43</f>
        <v>43.494901013491322</v>
      </c>
      <c r="K43" s="2">
        <f>F43*B43</f>
        <v>17.397960405396532</v>
      </c>
      <c r="L43" s="2">
        <f>G43*C43</f>
        <v>1220543.9802839968</v>
      </c>
      <c r="M43" s="2">
        <f t="shared" si="1"/>
        <v>14.014807202810735</v>
      </c>
      <c r="N43" s="2">
        <f t="shared" si="3"/>
        <v>0.13321653307038162</v>
      </c>
      <c r="O43" s="2">
        <f>J43*C43</f>
        <v>321513.79277845612</v>
      </c>
      <c r="P43" s="2">
        <f>K43*C43</f>
        <v>128605.51711138246</v>
      </c>
      <c r="Q43">
        <v>5.3220000000000001</v>
      </c>
      <c r="R43">
        <v>1.3971</v>
      </c>
      <c r="S43">
        <v>0.55879999999999996</v>
      </c>
      <c r="T43">
        <v>1.347990392653319</v>
      </c>
      <c r="U43">
        <v>1.0615424342144888</v>
      </c>
      <c r="V43">
        <v>0.84923394737159108</v>
      </c>
    </row>
    <row r="44" spans="1:22" x14ac:dyDescent="0.25">
      <c r="A44" s="2">
        <v>42</v>
      </c>
      <c r="B44">
        <f>B43*(1+$X$7)</f>
        <v>33.886690517427155</v>
      </c>
      <c r="C44">
        <f>C43*(1+$X$5)</f>
        <v>7761.587555117434</v>
      </c>
      <c r="D44">
        <f>(($X$3)*D43^($X$2)+(1-$X$4)*D43)/(1+$X$5+$X$7)</f>
        <v>5.3015471067622126</v>
      </c>
      <c r="E44" s="2">
        <f>D44^($X$2)</f>
        <v>1.3959842708531873</v>
      </c>
      <c r="F44" s="2">
        <f>(1-$X$3)*E44</f>
        <v>0.558393708341275</v>
      </c>
      <c r="G44" s="2">
        <f>D44*B44</f>
        <v>179.65188607041244</v>
      </c>
      <c r="H44" s="2">
        <f t="shared" si="0"/>
        <v>5.1910210120872868</v>
      </c>
      <c r="I44" s="2">
        <f t="shared" si="2"/>
        <v>8.4365819205403092E-2</v>
      </c>
      <c r="J44" s="2">
        <f>E44*B44</f>
        <v>47.305286953598163</v>
      </c>
      <c r="K44" s="2">
        <f>F44*B44</f>
        <v>18.922114781439269</v>
      </c>
      <c r="L44" s="2">
        <f>G44*C44</f>
        <v>1394383.8431774883</v>
      </c>
      <c r="M44" s="2">
        <f t="shared" si="1"/>
        <v>14.147963186185569</v>
      </c>
      <c r="N44" s="2">
        <f t="shared" si="3"/>
        <v>0.13315598337483436</v>
      </c>
      <c r="O44" s="2">
        <f>J44*C44</f>
        <v>367164.12651030661</v>
      </c>
      <c r="P44" s="2">
        <f>K44*C44</f>
        <v>146865.65060412267</v>
      </c>
      <c r="Q44">
        <v>5.3220000000000001</v>
      </c>
      <c r="R44">
        <v>1.3971</v>
      </c>
      <c r="S44">
        <v>0.55879999999999996</v>
      </c>
      <c r="T44">
        <v>1.347990392653319</v>
      </c>
      <c r="U44">
        <v>1.0615424342144888</v>
      </c>
      <c r="V44">
        <v>0.84923394737159108</v>
      </c>
    </row>
    <row r="45" spans="1:22" x14ac:dyDescent="0.25">
      <c r="A45">
        <v>43</v>
      </c>
      <c r="B45">
        <f>B44*(1+$X$7)</f>
        <v>36.85177593770203</v>
      </c>
      <c r="C45">
        <f>C44*(1+$X$5)</f>
        <v>8149.666932873306</v>
      </c>
      <c r="D45">
        <f>(($X$3)*D44^($X$2)+(1-$X$4)*D44)/(1+$X$5+$X$7)</f>
        <v>5.3038300897924229</v>
      </c>
      <c r="E45" s="2">
        <f>D45^($X$2)</f>
        <v>1.396104479521155</v>
      </c>
      <c r="F45" s="2">
        <f>(1-$X$3)*E45</f>
        <v>0.55844179180846198</v>
      </c>
      <c r="G45" s="2">
        <f>D45*B45</f>
        <v>195.4555580806724</v>
      </c>
      <c r="H45" s="2">
        <f t="shared" si="0"/>
        <v>5.2753330291877765</v>
      </c>
      <c r="I45" s="2">
        <f t="shared" si="2"/>
        <v>8.4312017100489633E-2</v>
      </c>
      <c r="J45" s="2">
        <f>E45*B45</f>
        <v>51.448929464935716</v>
      </c>
      <c r="K45" s="2">
        <f>F45*B45</f>
        <v>20.579571785974284</v>
      </c>
      <c r="L45" s="2">
        <f>G45*C45</f>
        <v>1592897.6985363539</v>
      </c>
      <c r="M45" s="2">
        <f t="shared" si="1"/>
        <v>14.28106536745549</v>
      </c>
      <c r="N45" s="2">
        <f t="shared" si="3"/>
        <v>0.13310218126992091</v>
      </c>
      <c r="O45" s="2">
        <f>J45*C45</f>
        <v>419291.63919211773</v>
      </c>
      <c r="P45" s="2">
        <f>K45*C45</f>
        <v>167716.65567684706</v>
      </c>
      <c r="Q45">
        <v>5.3220000000000001</v>
      </c>
      <c r="R45">
        <v>1.3971</v>
      </c>
      <c r="S45">
        <v>0.55879999999999996</v>
      </c>
      <c r="T45">
        <v>1.347990392653319</v>
      </c>
      <c r="U45">
        <v>1.0615424342144888</v>
      </c>
      <c r="V45">
        <v>0.84923394737159108</v>
      </c>
    </row>
    <row r="46" spans="1:22" x14ac:dyDescent="0.25">
      <c r="A46" s="2">
        <v>44</v>
      </c>
      <c r="B46">
        <f>B45*(1+$X$7)</f>
        <v>40.076306332250951</v>
      </c>
      <c r="C46">
        <f>C45*(1+$X$5)</f>
        <v>8557.1502795169708</v>
      </c>
      <c r="D46">
        <f>(($X$3)*D45^($X$2)+(1-$X$4)*D45)/(1+$X$5+$X$7)</f>
        <v>5.3058603742499058</v>
      </c>
      <c r="E46" s="2">
        <f>D46^($X$2)</f>
        <v>1.396211347775421</v>
      </c>
      <c r="F46" s="2">
        <f>(1-$X$3)*E46</f>
        <v>0.55848453911016838</v>
      </c>
      <c r="G46" s="2">
        <f>D46*B46</f>
        <v>212.6392857145909</v>
      </c>
      <c r="H46" s="2">
        <f t="shared" si="0"/>
        <v>5.3595972358292654</v>
      </c>
      <c r="I46" s="2">
        <f t="shared" si="2"/>
        <v>8.4264206641488926E-2</v>
      </c>
      <c r="J46" s="2">
        <f>E46*B46</f>
        <v>55.954993678012741</v>
      </c>
      <c r="K46" s="2">
        <f>F46*B46</f>
        <v>22.381997471205096</v>
      </c>
      <c r="L46" s="2">
        <f>G46*C46</f>
        <v>1819586.3231889005</v>
      </c>
      <c r="M46" s="2">
        <f t="shared" si="1"/>
        <v>14.414119738266413</v>
      </c>
      <c r="N46" s="2">
        <f t="shared" si="3"/>
        <v>0.13305437081092286</v>
      </c>
      <c r="O46" s="2">
        <f>J46*C46</f>
        <v>478815.28979217703</v>
      </c>
      <c r="P46" s="2">
        <f>K46*C46</f>
        <v>191526.11591687083</v>
      </c>
      <c r="Q46">
        <v>5.3220000000000001</v>
      </c>
      <c r="R46">
        <v>1.3971</v>
      </c>
      <c r="S46">
        <v>0.55879999999999996</v>
      </c>
      <c r="T46">
        <v>1.347990392653319</v>
      </c>
      <c r="U46">
        <v>1.0615424342144888</v>
      </c>
      <c r="V46">
        <v>0.84923394737159108</v>
      </c>
    </row>
    <row r="47" spans="1:22" x14ac:dyDescent="0.25">
      <c r="A47">
        <v>45</v>
      </c>
      <c r="B47">
        <f>B46*(1+$X$7)</f>
        <v>43.582983136322909</v>
      </c>
      <c r="C47">
        <f>C46*(1+$X$5)</f>
        <v>8985.0077934928195</v>
      </c>
      <c r="D47">
        <f>(($X$3)*D46^($X$2)+(1-$X$4)*D46)/(1+$X$5+$X$7)</f>
        <v>5.3076659124660752</v>
      </c>
      <c r="E47" s="2">
        <f>D47^($X$2)</f>
        <v>1.3963063585635156</v>
      </c>
      <c r="F47" s="2">
        <f>(1-$X$3)*E47</f>
        <v>0.5585225434254063</v>
      </c>
      <c r="G47" s="2">
        <f>D47*B47</f>
        <v>231.32391395624489</v>
      </c>
      <c r="H47" s="2">
        <f t="shared" si="0"/>
        <v>5.4438189532413102</v>
      </c>
      <c r="I47" s="2">
        <f t="shared" si="2"/>
        <v>8.4221717412044761E-2</v>
      </c>
      <c r="J47" s="2">
        <f>E47*B47</f>
        <v>60.85519647841415</v>
      </c>
      <c r="K47" s="2">
        <f>F47*B47</f>
        <v>24.342078591365663</v>
      </c>
      <c r="L47" s="2">
        <f>G47*C47</f>
        <v>2078447.1697181228</v>
      </c>
      <c r="M47" s="2">
        <f t="shared" si="1"/>
        <v>14.547131619847889</v>
      </c>
      <c r="N47" s="2">
        <f t="shared" si="3"/>
        <v>0.13301188158147603</v>
      </c>
      <c r="O47" s="2">
        <f>J47*C47</f>
        <v>546784.41463308793</v>
      </c>
      <c r="P47" s="2">
        <f>K47*C47</f>
        <v>218713.76585323521</v>
      </c>
      <c r="Q47">
        <v>5.3220000000000001</v>
      </c>
      <c r="R47">
        <v>1.3971</v>
      </c>
      <c r="S47">
        <v>0.55879999999999996</v>
      </c>
      <c r="T47">
        <v>1.347990392653319</v>
      </c>
      <c r="U47">
        <v>1.0615424342144888</v>
      </c>
      <c r="V47">
        <v>0.84923394737159108</v>
      </c>
    </row>
    <row r="48" spans="1:22" x14ac:dyDescent="0.25">
      <c r="A48" s="2">
        <v>46</v>
      </c>
      <c r="B48">
        <f>B47*(1+$X$7)</f>
        <v>47.396494160751161</v>
      </c>
      <c r="C48">
        <f>C47*(1+$X$5)</f>
        <v>9434.2581831674615</v>
      </c>
      <c r="D48">
        <f>(($X$3)*D47^($X$2)+(1-$X$4)*D47)/(1+$X$5+$X$7)</f>
        <v>5.3092715686636156</v>
      </c>
      <c r="E48" s="2">
        <f>D48^($X$2)</f>
        <v>1.3963908294683995</v>
      </c>
      <c r="F48" s="2">
        <f>(1-$X$3)*E48</f>
        <v>0.55855633178735986</v>
      </c>
      <c r="G48" s="2">
        <f>D48*B48</f>
        <v>251.64085890200721</v>
      </c>
      <c r="H48" s="2">
        <f t="shared" si="0"/>
        <v>5.5280029079133275</v>
      </c>
      <c r="I48" s="2">
        <f t="shared" si="2"/>
        <v>8.4183954672017336E-2</v>
      </c>
      <c r="J48" s="2">
        <f>E48*B48</f>
        <v>66.184029795025467</v>
      </c>
      <c r="K48" s="2">
        <f>F48*B48</f>
        <v>26.473611918010189</v>
      </c>
      <c r="L48" s="2">
        <f>G48*C48</f>
        <v>2374044.8323155502</v>
      </c>
      <c r="M48" s="2">
        <f t="shared" si="1"/>
        <v>14.680105738689338</v>
      </c>
      <c r="N48" s="2">
        <f t="shared" si="3"/>
        <v>0.1329741188414495</v>
      </c>
      <c r="O48" s="2">
        <f>J48*C48</f>
        <v>624397.2246887181</v>
      </c>
      <c r="P48" s="2">
        <f>K48*C48</f>
        <v>249758.88987548725</v>
      </c>
      <c r="Q48">
        <v>5.3220000000000001</v>
      </c>
      <c r="R48">
        <v>1.3971</v>
      </c>
      <c r="S48">
        <v>0.55879999999999996</v>
      </c>
      <c r="T48">
        <v>1.347990392653319</v>
      </c>
      <c r="U48">
        <v>1.0615424342144888</v>
      </c>
      <c r="V48">
        <v>0.84923394737159108</v>
      </c>
    </row>
    <row r="49" spans="1:22" x14ac:dyDescent="0.25">
      <c r="A49">
        <v>47</v>
      </c>
      <c r="B49">
        <f>B48*(1+$X$7)</f>
        <v>51.543687399816882</v>
      </c>
      <c r="C49">
        <f>C48*(1+$X$5)</f>
        <v>9905.9710923258353</v>
      </c>
      <c r="D49">
        <f>(($X$3)*D48^($X$2)+(1-$X$4)*D48)/(1+$X$5+$X$7)</f>
        <v>5.3106994593155017</v>
      </c>
      <c r="E49" s="2">
        <f>D49^($X$2)</f>
        <v>1.3964659312567804</v>
      </c>
      <c r="F49" s="2">
        <f>(1-$X$3)*E49</f>
        <v>0.55858637250271215</v>
      </c>
      <c r="G49" s="2">
        <f>D49*B49</f>
        <v>273.73303280533474</v>
      </c>
      <c r="H49" s="2">
        <f t="shared" si="0"/>
        <v>5.6121532985900506</v>
      </c>
      <c r="I49" s="2">
        <f t="shared" si="2"/>
        <v>8.4150390676723141E-2</v>
      </c>
      <c r="J49" s="2">
        <f>E49*B49</f>
        <v>71.979003425193667</v>
      </c>
      <c r="K49" s="2">
        <f>F49*B49</f>
        <v>28.791601370077462</v>
      </c>
      <c r="L49" s="2">
        <f>G49*C49</f>
        <v>2711591.5099843256</v>
      </c>
      <c r="M49" s="2">
        <f t="shared" si="1"/>
        <v>14.813046293535495</v>
      </c>
      <c r="N49" s="2">
        <f t="shared" si="3"/>
        <v>0.13294055484615619</v>
      </c>
      <c r="O49" s="2">
        <f>J49*C49</f>
        <v>713021.92718439072</v>
      </c>
      <c r="P49" s="2">
        <f>K49*C49</f>
        <v>285208.77087375626</v>
      </c>
      <c r="Q49">
        <v>5.3220000000000001</v>
      </c>
      <c r="R49">
        <v>1.3971</v>
      </c>
      <c r="S49">
        <v>0.55879999999999996</v>
      </c>
      <c r="T49">
        <v>1.347990392653319</v>
      </c>
      <c r="U49">
        <v>1.0615424342144888</v>
      </c>
      <c r="V49">
        <v>0.84923394737159108</v>
      </c>
    </row>
    <row r="50" spans="1:22" x14ac:dyDescent="0.25">
      <c r="A50" s="2">
        <v>48</v>
      </c>
      <c r="B50">
        <f>B49*(1+$X$7)</f>
        <v>56.053760047300855</v>
      </c>
      <c r="C50">
        <f>C49*(1+$X$5)</f>
        <v>10401.269646942128</v>
      </c>
      <c r="D50">
        <f>(($X$3)*D49^($X$2)+(1-$X$4)*D49)/(1+$X$5+$X$7)</f>
        <v>5.3119692561611078</v>
      </c>
      <c r="E50" s="2">
        <f>D50^($X$2)</f>
        <v>1.3965327043242355</v>
      </c>
      <c r="F50" s="2">
        <f>(1-$X$3)*E50</f>
        <v>0.55861308172969426</v>
      </c>
      <c r="G50" s="2">
        <f>D50*B50</f>
        <v>297.75585006349394</v>
      </c>
      <c r="H50" s="2">
        <f t="shared" si="0"/>
        <v>5.6962738556108077</v>
      </c>
      <c r="I50" s="2">
        <f t="shared" si="2"/>
        <v>8.4120557020757047E-2</v>
      </c>
      <c r="J50" s="2">
        <f>E50*B50</f>
        <v>78.280909106398852</v>
      </c>
      <c r="K50" s="2">
        <f>F50*B50</f>
        <v>31.312363642559543</v>
      </c>
      <c r="L50" s="2">
        <f>G50*C50</f>
        <v>3097038.8854648708</v>
      </c>
      <c r="M50" s="2">
        <f t="shared" si="1"/>
        <v>14.945957014725684</v>
      </c>
      <c r="N50" s="2">
        <f t="shared" si="3"/>
        <v>0.13291072119018921</v>
      </c>
      <c r="O50" s="2">
        <f>J50*C50</f>
        <v>814220.84382342198</v>
      </c>
      <c r="P50" s="2">
        <f>K50*C50</f>
        <v>325688.33752936882</v>
      </c>
      <c r="Q50">
        <v>5.3220000000000001</v>
      </c>
      <c r="R50">
        <v>1.3971</v>
      </c>
      <c r="S50">
        <v>0.55879999999999996</v>
      </c>
      <c r="T50">
        <v>1.347990392653319</v>
      </c>
      <c r="U50">
        <v>1.0615424342144888</v>
      </c>
      <c r="V50">
        <v>0.84923394737159108</v>
      </c>
    </row>
    <row r="51" spans="1:22" x14ac:dyDescent="0.25">
      <c r="A51">
        <v>49</v>
      </c>
      <c r="B51">
        <f>B50*(1+$X$7)</f>
        <v>60.958464051439677</v>
      </c>
      <c r="C51">
        <f>C50*(1+$X$5)</f>
        <v>10921.333129289234</v>
      </c>
      <c r="D51">
        <f>(($X$3)*D50^($X$2)+(1-$X$4)*D50)/(1+$X$5+$X$7)</f>
        <v>5.3130984559405956</v>
      </c>
      <c r="E51" s="2">
        <f>D51^($X$2)</f>
        <v>1.3965920732803647</v>
      </c>
      <c r="F51" s="2">
        <f>(1-$X$3)*E51</f>
        <v>0.55863682931214587</v>
      </c>
      <c r="G51" s="2">
        <f>D51*B51</f>
        <v>323.87832122821447</v>
      </c>
      <c r="H51" s="2">
        <f t="shared" si="0"/>
        <v>5.7803678934903342</v>
      </c>
      <c r="I51" s="2">
        <f t="shared" si="2"/>
        <v>8.4094037879526518E-2</v>
      </c>
      <c r="J51" s="2">
        <f>E51*B51</f>
        <v>85.134107693586714</v>
      </c>
      <c r="K51" s="2">
        <f>F51*B51</f>
        <v>34.053643077434685</v>
      </c>
      <c r="L51" s="2">
        <f>G51*C51</f>
        <v>3537183.0394882793</v>
      </c>
      <c r="M51" s="2">
        <f t="shared" si="1"/>
        <v>15.078841216774642</v>
      </c>
      <c r="N51" s="2">
        <f t="shared" si="3"/>
        <v>0.13288420204895779</v>
      </c>
      <c r="O51" s="2">
        <f>J51*C51</f>
        <v>929777.9507864461</v>
      </c>
      <c r="P51" s="2">
        <f>K51*C51</f>
        <v>371911.18031457841</v>
      </c>
      <c r="Q51">
        <v>5.3220000000000001</v>
      </c>
      <c r="R51">
        <v>1.3971</v>
      </c>
      <c r="S51">
        <v>0.55879999999999996</v>
      </c>
      <c r="T51">
        <v>1.347990392653319</v>
      </c>
      <c r="U51">
        <v>1.0615424342144888</v>
      </c>
      <c r="V51">
        <v>0.84923394737159108</v>
      </c>
    </row>
    <row r="52" spans="1:22" x14ac:dyDescent="0.25">
      <c r="A52" s="2">
        <v>50</v>
      </c>
      <c r="B52">
        <f>B51*(1+$X$7)</f>
        <v>66.292329655940648</v>
      </c>
      <c r="C52">
        <f>C51*(1+$X$5)</f>
        <v>11467.399785753696</v>
      </c>
      <c r="D52">
        <f>(($X$3)*D51^($X$2)+(1-$X$4)*D51)/(1+$X$5+$X$7)</f>
        <v>5.3141026204747277</v>
      </c>
      <c r="E52" s="2">
        <f>D52^($X$2)</f>
        <v>1.3966448598880814</v>
      </c>
      <c r="F52" s="2">
        <f>(1-$X$3)*E52</f>
        <v>0.55865794395523261</v>
      </c>
      <c r="G52" s="2">
        <f>D52*B52</f>
        <v>352.2842427420087</v>
      </c>
      <c r="H52" s="2">
        <f t="shared" si="0"/>
        <v>5.8644383575288899</v>
      </c>
      <c r="I52" s="2">
        <f t="shared" si="2"/>
        <v>8.407046403855567E-2</v>
      </c>
      <c r="J52" s="2">
        <f>E52*B52</f>
        <v>92.58684146397573</v>
      </c>
      <c r="K52" s="2">
        <f>F52*B52</f>
        <v>37.034736585590295</v>
      </c>
      <c r="L52" s="2">
        <f>G52*C52</f>
        <v>4039784.2497441135</v>
      </c>
      <c r="M52" s="2">
        <f t="shared" si="1"/>
        <v>15.211701844982629</v>
      </c>
      <c r="N52" s="2">
        <f t="shared" si="3"/>
        <v>0.13286062820798783</v>
      </c>
      <c r="O52" s="2">
        <f>J52*C52</f>
        <v>1061730.3259676066</v>
      </c>
      <c r="P52" s="2">
        <f>K52*C52</f>
        <v>424692.13038704271</v>
      </c>
      <c r="Q52">
        <v>5.3220000000000001</v>
      </c>
      <c r="R52">
        <v>1.3971</v>
      </c>
      <c r="S52">
        <v>0.55879999999999996</v>
      </c>
      <c r="T52">
        <v>1.347990392653319</v>
      </c>
      <c r="U52">
        <v>1.0615424342144888</v>
      </c>
      <c r="V52">
        <v>0.84923394737159108</v>
      </c>
    </row>
    <row r="53" spans="1:22" x14ac:dyDescent="0.25">
      <c r="A53">
        <v>51</v>
      </c>
      <c r="B53">
        <f>B52*(1+$X$7)</f>
        <v>72.092908500835449</v>
      </c>
      <c r="C53">
        <f>C52*(1+$X$5)</f>
        <v>12040.769775041381</v>
      </c>
      <c r="D53">
        <f>(($X$3)*D52^($X$2)+(1-$X$4)*D52)/(1+$X$5+$X$7)</f>
        <v>5.3149955903279844</v>
      </c>
      <c r="E53" s="2">
        <f>D53^($X$2)</f>
        <v>1.3966917945457273</v>
      </c>
      <c r="F53" s="2">
        <f>(1-$X$3)*E53</f>
        <v>0.55867671781829098</v>
      </c>
      <c r="G53" s="2">
        <f>D53*B53</f>
        <v>383.17349077585925</v>
      </c>
      <c r="H53" s="2">
        <f t="shared" si="0"/>
        <v>5.9484878651438926</v>
      </c>
      <c r="I53" s="2">
        <f t="shared" si="2"/>
        <v>8.4049507615002739E-2</v>
      </c>
      <c r="J53" s="2">
        <f>E53*B53</f>
        <v>100.69157374805279</v>
      </c>
      <c r="K53" s="2">
        <f>F53*B53</f>
        <v>40.276629499221116</v>
      </c>
      <c r="L53" s="2">
        <f>G53*C53</f>
        <v>4613703.7863310631</v>
      </c>
      <c r="M53" s="2">
        <f t="shared" si="1"/>
        <v>15.344541516767062</v>
      </c>
      <c r="N53" s="2">
        <f t="shared" si="3"/>
        <v>0.13283967178443312</v>
      </c>
      <c r="O53" s="2">
        <f>J53*C53</f>
        <v>1212404.0577869043</v>
      </c>
      <c r="P53" s="2">
        <f>K53*C53</f>
        <v>484961.62311476166</v>
      </c>
      <c r="Q53">
        <v>5.3220000000000001</v>
      </c>
      <c r="R53">
        <v>1.3971</v>
      </c>
      <c r="S53">
        <v>0.55879999999999996</v>
      </c>
      <c r="T53">
        <v>1.347990392653319</v>
      </c>
      <c r="U53">
        <v>1.0615424342144888</v>
      </c>
      <c r="V53">
        <v>0.84923394737159108</v>
      </c>
    </row>
    <row r="54" spans="1:22" x14ac:dyDescent="0.25">
      <c r="A54" s="2">
        <v>52</v>
      </c>
      <c r="B54">
        <f>B53*(1+$X$7)</f>
        <v>78.401037994658537</v>
      </c>
      <c r="C54">
        <f>C53*(1+$X$5)</f>
        <v>12642.808263793451</v>
      </c>
      <c r="D54">
        <f>(($X$3)*D53^($X$2)+(1-$X$4)*D53)/(1+$X$5+$X$7)</f>
        <v>5.3157896749440541</v>
      </c>
      <c r="E54" s="2">
        <f>D54^($X$2)</f>
        <v>1.3967335264784522</v>
      </c>
      <c r="F54" s="2">
        <f>(1-$X$3)*E54</f>
        <v>0.55869341059138089</v>
      </c>
      <c r="G54" s="2">
        <f>D54*B54</f>
        <v>416.76342827690235</v>
      </c>
      <c r="H54" s="2">
        <f t="shared" si="0"/>
        <v>6.0325187425320861</v>
      </c>
      <c r="I54" s="2">
        <f t="shared" si="2"/>
        <v>8.4030877388193481E-2</v>
      </c>
      <c r="J54" s="2">
        <f>E54*B54</f>
        <v>109.50535827785053</v>
      </c>
      <c r="K54" s="2">
        <f>F54*B54</f>
        <v>43.802143311140213</v>
      </c>
      <c r="L54" s="2">
        <f>G54*C54</f>
        <v>5269060.1150661102</v>
      </c>
      <c r="M54" s="2">
        <f t="shared" si="1"/>
        <v>15.477362558324689</v>
      </c>
      <c r="N54" s="2">
        <f t="shared" si="3"/>
        <v>0.13282104155762653</v>
      </c>
      <c r="O54" s="2">
        <f>J54*C54</f>
        <v>1384455.2485648713</v>
      </c>
      <c r="P54" s="2">
        <f>K54*C54</f>
        <v>553782.09942594857</v>
      </c>
      <c r="Q54">
        <v>5.3220000000000001</v>
      </c>
      <c r="R54">
        <v>1.3971</v>
      </c>
      <c r="S54">
        <v>0.55879999999999996</v>
      </c>
      <c r="T54">
        <v>1.347990392653319</v>
      </c>
      <c r="U54">
        <v>1.0615424342144888</v>
      </c>
      <c r="V54">
        <v>0.84923394737159108</v>
      </c>
    </row>
    <row r="55" spans="1:22" x14ac:dyDescent="0.25">
      <c r="A55">
        <v>53</v>
      </c>
      <c r="B55">
        <f>B54*(1+$X$7)</f>
        <v>85.261128819191157</v>
      </c>
      <c r="C55">
        <f>C54*(1+$X$5)</f>
        <v>13274.948676983124</v>
      </c>
      <c r="D55">
        <f>(($X$3)*D54^($X$2)+(1-$X$4)*D54)/(1+$X$5+$X$7)</f>
        <v>5.3164958218305438</v>
      </c>
      <c r="E55" s="2">
        <f>D55^($X$2)</f>
        <v>1.3967706327857998</v>
      </c>
      <c r="F55" s="2">
        <f>(1-$X$3)*E55</f>
        <v>0.55870825311431993</v>
      </c>
      <c r="G55" s="2">
        <f>D55*B55</f>
        <v>453.29043513178556</v>
      </c>
      <c r="H55" s="2">
        <f t="shared" si="0"/>
        <v>6.1165330571986729</v>
      </c>
      <c r="I55" s="2">
        <f t="shared" si="2"/>
        <v>8.401431466658682E-2</v>
      </c>
      <c r="J55" s="2">
        <f>E55*B55</f>
        <v>119.09024085281322</v>
      </c>
      <c r="K55" s="2">
        <f>F55*B55</f>
        <v>47.636096341125288</v>
      </c>
      <c r="L55" s="2">
        <f>G55*C55</f>
        <v>6017407.2621418014</v>
      </c>
      <c r="M55" s="2">
        <f t="shared" si="1"/>
        <v>15.610167037160707</v>
      </c>
      <c r="N55" s="2">
        <f t="shared" si="3"/>
        <v>0.13280447883601809</v>
      </c>
      <c r="O55" s="2">
        <f>J55*C55</f>
        <v>1580916.8352506545</v>
      </c>
      <c r="P55" s="2">
        <f>K55*C55</f>
        <v>632366.73410026182</v>
      </c>
      <c r="Q55">
        <v>5.3220000000000001</v>
      </c>
      <c r="R55">
        <v>1.3971</v>
      </c>
      <c r="S55">
        <v>0.55879999999999996</v>
      </c>
      <c r="T55">
        <v>1.347990392653319</v>
      </c>
      <c r="U55">
        <v>1.0615424342144888</v>
      </c>
      <c r="V55">
        <v>0.84923394737159108</v>
      </c>
    </row>
    <row r="56" spans="1:22" x14ac:dyDescent="0.25">
      <c r="A56" s="2">
        <v>54</v>
      </c>
      <c r="B56">
        <f>B55*(1+$X$7)</f>
        <v>92.721477590870379</v>
      </c>
      <c r="C56">
        <f>C55*(1+$X$5)</f>
        <v>13938.696110832281</v>
      </c>
      <c r="D56">
        <f>(($X$3)*D55^($X$2)+(1-$X$4)*D55)/(1+$X$5+$X$7)</f>
        <v>5.3171237670904734</v>
      </c>
      <c r="E56" s="2">
        <f>D56^($X$2)</f>
        <v>1.3968036264753265</v>
      </c>
      <c r="F56" s="2">
        <f>(1-$X$3)*E56</f>
        <v>0.55872145059013067</v>
      </c>
      <c r="G56" s="2">
        <f>D56*B56</f>
        <v>493.01157221816362</v>
      </c>
      <c r="H56" s="2">
        <f t="shared" si="0"/>
        <v>6.2005326468263577</v>
      </c>
      <c r="I56" s="2">
        <f t="shared" si="2"/>
        <v>8.3999589627684834E-2</v>
      </c>
      <c r="J56" s="2">
        <f>E56*B56</f>
        <v>129.51369615107848</v>
      </c>
      <c r="K56" s="2">
        <f>F56*B56</f>
        <v>51.805478460431395</v>
      </c>
      <c r="L56" s="2">
        <f>G56*C56</f>
        <v>6871938.4842726253</v>
      </c>
      <c r="M56" s="2">
        <f t="shared" si="1"/>
        <v>15.742956790957825</v>
      </c>
      <c r="N56" s="2">
        <f t="shared" si="3"/>
        <v>0.13278975379711788</v>
      </c>
      <c r="O56" s="2">
        <f>J56*C56</f>
        <v>1805252.0528405514</v>
      </c>
      <c r="P56" s="2">
        <f>K56*C56</f>
        <v>722100.82113622059</v>
      </c>
      <c r="Q56">
        <v>5.3220000000000001</v>
      </c>
      <c r="R56">
        <v>1.3971</v>
      </c>
      <c r="S56">
        <v>0.55879999999999996</v>
      </c>
      <c r="T56">
        <v>1.347990392653319</v>
      </c>
      <c r="U56">
        <v>1.0615424342144888</v>
      </c>
      <c r="V56">
        <v>0.84923394737159108</v>
      </c>
    </row>
    <row r="57" spans="1:22" x14ac:dyDescent="0.25">
      <c r="A57">
        <v>55</v>
      </c>
      <c r="B57">
        <f>B56*(1+$X$7)</f>
        <v>100.83460688007153</v>
      </c>
      <c r="C57">
        <f>C56*(1+$X$5)</f>
        <v>14635.630916373895</v>
      </c>
      <c r="D57">
        <f>(($X$3)*D56^($X$2)+(1-$X$4)*D56)/(1+$X$5+$X$7)</f>
        <v>5.3176821693484486</v>
      </c>
      <c r="E57" s="2">
        <f>D57^($X$2)</f>
        <v>1.3968329635970487</v>
      </c>
      <c r="F57" s="2">
        <f>(1-$X$3)*E57</f>
        <v>0.55873318543881945</v>
      </c>
      <c r="G57" s="2">
        <f>D57*B57</f>
        <v>536.20639105941677</v>
      </c>
      <c r="H57" s="2">
        <f t="shared" si="0"/>
        <v>6.2845191449016893</v>
      </c>
      <c r="I57" s="2">
        <f t="shared" si="2"/>
        <v>8.3986498075331539E-2</v>
      </c>
      <c r="J57" s="2">
        <f>E57*B57</f>
        <v>140.84910276143367</v>
      </c>
      <c r="K57" s="2">
        <f>F57*B57</f>
        <v>56.339641104573467</v>
      </c>
      <c r="L57" s="2">
        <f>G57*C57</f>
        <v>7847718.834546471</v>
      </c>
      <c r="M57" s="2">
        <f t="shared" si="1"/>
        <v>15.875733453202589</v>
      </c>
      <c r="N57" s="2">
        <f t="shared" si="3"/>
        <v>0.1327766622447637</v>
      </c>
      <c r="O57" s="2">
        <f>J57*C57</f>
        <v>2061415.4829187624</v>
      </c>
      <c r="P57" s="2">
        <f>K57*C57</f>
        <v>824566.19316750497</v>
      </c>
      <c r="Q57">
        <v>5.3220000000000001</v>
      </c>
      <c r="R57">
        <v>1.3971</v>
      </c>
      <c r="S57">
        <v>0.55879999999999996</v>
      </c>
      <c r="T57">
        <v>1.347990392653319</v>
      </c>
      <c r="U57">
        <v>1.0615424342144888</v>
      </c>
      <c r="V57">
        <v>0.84923394737159108</v>
      </c>
    </row>
    <row r="58" spans="1:22" x14ac:dyDescent="0.25">
      <c r="A58" s="2">
        <v>56</v>
      </c>
      <c r="B58">
        <f>B57*(1+$X$7)</f>
        <v>109.65763498207778</v>
      </c>
      <c r="C58">
        <f>C57*(1+$X$5)</f>
        <v>15367.412462192591</v>
      </c>
      <c r="D58">
        <f>(($X$3)*D57^($X$2)+(1-$X$4)*D57)/(1+$X$5+$X$7)</f>
        <v>5.3181787288964477</v>
      </c>
      <c r="E58" s="2">
        <f>D58^($X$2)</f>
        <v>1.3968590495802624</v>
      </c>
      <c r="F58" s="2">
        <f>(1-$X$3)*E58</f>
        <v>0.55874361983210497</v>
      </c>
      <c r="G58" s="2">
        <f>D58*B58</f>
        <v>583.17890182277711</v>
      </c>
      <c r="H58" s="2">
        <f t="shared" si="0"/>
        <v>6.368494003467319</v>
      </c>
      <c r="I58" s="2">
        <f t="shared" si="2"/>
        <v>8.3974858565629695E-2</v>
      </c>
      <c r="J58" s="2">
        <f>E58*B58</f>
        <v>153.17625978028451</v>
      </c>
      <c r="K58" s="2">
        <f>F58*B58</f>
        <v>61.270503912113803</v>
      </c>
      <c r="L58" s="2">
        <f>G58*C58</f>
        <v>8961950.7235591337</v>
      </c>
      <c r="M58" s="2">
        <f t="shared" si="1"/>
        <v>16.00849847593765</v>
      </c>
      <c r="N58" s="2">
        <f t="shared" si="3"/>
        <v>0.13276502273506097</v>
      </c>
      <c r="O58" s="2">
        <f>J58*C58</f>
        <v>2353922.763459594</v>
      </c>
      <c r="P58" s="2">
        <f>K58*C58</f>
        <v>941569.1053838376</v>
      </c>
      <c r="Q58">
        <v>5.3220000000000001</v>
      </c>
      <c r="R58">
        <v>1.3971</v>
      </c>
      <c r="S58">
        <v>0.55879999999999996</v>
      </c>
      <c r="T58">
        <v>1.347990392653319</v>
      </c>
      <c r="U58">
        <v>1.0615424342144888</v>
      </c>
      <c r="V58">
        <v>0.84923394737159108</v>
      </c>
    </row>
    <row r="59" spans="1:22" x14ac:dyDescent="0.25">
      <c r="A59">
        <v>57</v>
      </c>
      <c r="B59">
        <f>B58*(1+$X$7)</f>
        <v>119.25267804300958</v>
      </c>
      <c r="C59">
        <f>C58*(1+$X$5)</f>
        <v>16135.783085302221</v>
      </c>
      <c r="D59">
        <f>(($X$3)*D58^($X$2)+(1-$X$4)*D58)/(1+$X$5+$X$7)</f>
        <v>5.3186202936849902</v>
      </c>
      <c r="E59" s="2">
        <f>D59^($X$2)</f>
        <v>1.3968822448626399</v>
      </c>
      <c r="F59" s="2">
        <f>(1-$X$3)*E59</f>
        <v>0.558752897945056</v>
      </c>
      <c r="G59" s="2">
        <f>D59*B59</f>
        <v>634.25971351583325</v>
      </c>
      <c r="H59" s="2">
        <f t="shared" si="0"/>
        <v>6.4524585133259862</v>
      </c>
      <c r="I59" s="2">
        <f t="shared" si="2"/>
        <v>8.3964509858667213E-2</v>
      </c>
      <c r="J59" s="2">
        <f>E59*B59</f>
        <v>166.58194861060088</v>
      </c>
      <c r="K59" s="2">
        <f>F59*B59</f>
        <v>66.632779444240356</v>
      </c>
      <c r="L59" s="2">
        <f>G59*C59</f>
        <v>10234277.157037415</v>
      </c>
      <c r="M59" s="2">
        <f t="shared" si="1"/>
        <v>16.141253149965749</v>
      </c>
      <c r="N59" s="2">
        <f t="shared" si="3"/>
        <v>0.13275467402809937</v>
      </c>
      <c r="O59" s="2">
        <f>J59*C59</f>
        <v>2687930.1887076176</v>
      </c>
      <c r="P59" s="2">
        <f>K59*C59</f>
        <v>1075172.0754830469</v>
      </c>
      <c r="Q59">
        <v>5.3220000000000001</v>
      </c>
      <c r="R59">
        <v>1.3971</v>
      </c>
      <c r="S59">
        <v>0.55879999999999996</v>
      </c>
      <c r="T59">
        <v>1.347990392653319</v>
      </c>
      <c r="U59">
        <v>1.0615424342144888</v>
      </c>
      <c r="V59">
        <v>0.84923394737159108</v>
      </c>
    </row>
    <row r="60" spans="1:22" x14ac:dyDescent="0.25">
      <c r="A60" s="2">
        <v>58</v>
      </c>
      <c r="B60">
        <f>B59*(1+$X$7)</f>
        <v>129.6872873717729</v>
      </c>
      <c r="C60">
        <f>C59*(1+$X$5)</f>
        <v>16942.572239567333</v>
      </c>
      <c r="D60">
        <f>(($X$3)*D59^($X$2)+(1-$X$4)*D59)/(1+$X$5+$X$7)</f>
        <v>5.3190129536078015</v>
      </c>
      <c r="E60" s="2">
        <f>D60^($X$2)</f>
        <v>1.3969028698912056</v>
      </c>
      <c r="F60" s="2">
        <f>(1-$X$3)*E60</f>
        <v>0.55876114795648224</v>
      </c>
      <c r="G60" s="2">
        <f>D60*B60</f>
        <v>689.80836144871751</v>
      </c>
      <c r="H60" s="2">
        <f t="shared" si="0"/>
        <v>6.5364138219843886</v>
      </c>
      <c r="I60" s="2">
        <f t="shared" si="2"/>
        <v>8.3955308658402394E-2</v>
      </c>
      <c r="J60" s="2">
        <f>E60*B60</f>
        <v>181.16054391803507</v>
      </c>
      <c r="K60" s="2">
        <f>F60*B60</f>
        <v>72.464217567214021</v>
      </c>
      <c r="L60" s="2">
        <f>G60*C60</f>
        <v>11687127.99530247</v>
      </c>
      <c r="M60" s="2">
        <f t="shared" si="1"/>
        <v>16.273998622793584</v>
      </c>
      <c r="N60" s="2">
        <f t="shared" si="3"/>
        <v>0.13274547282783544</v>
      </c>
      <c r="O60" s="2">
        <f>J60*C60</f>
        <v>3069325.6022906196</v>
      </c>
      <c r="P60" s="2">
        <f>K60*C60</f>
        <v>1227730.2409162477</v>
      </c>
      <c r="Q60">
        <v>5.3220000000000001</v>
      </c>
      <c r="R60">
        <v>1.3971</v>
      </c>
      <c r="S60">
        <v>0.55879999999999996</v>
      </c>
      <c r="T60">
        <v>1.347990392653319</v>
      </c>
      <c r="U60">
        <v>1.0615424342144888</v>
      </c>
      <c r="V60">
        <v>0.84923394737159108</v>
      </c>
    </row>
    <row r="61" spans="1:22" x14ac:dyDescent="0.25">
      <c r="A61">
        <v>59</v>
      </c>
      <c r="B61">
        <f>B60*(1+$X$7)</f>
        <v>141.03492501680302</v>
      </c>
      <c r="C61">
        <f>C60*(1+$X$5)</f>
        <v>17789.700851545702</v>
      </c>
      <c r="D61">
        <f>(($X$3)*D60^($X$2)+(1-$X$4)*D60)/(1+$X$5+$X$7)</f>
        <v>5.3193621243695546</v>
      </c>
      <c r="E61" s="2">
        <f>D61^($X$2)</f>
        <v>1.3969212095657371</v>
      </c>
      <c r="F61" s="2">
        <f>(1-$X$3)*E61</f>
        <v>0.55876848382629485</v>
      </c>
      <c r="G61" s="2">
        <f>D61*B61</f>
        <v>750.21583834768217</v>
      </c>
      <c r="H61" s="2">
        <f t="shared" si="0"/>
        <v>6.6203609495919267</v>
      </c>
      <c r="I61" s="2">
        <f t="shared" si="2"/>
        <v>8.3947127607538086E-2</v>
      </c>
      <c r="J61" s="2">
        <f>E61*B61</f>
        <v>197.01467804548551</v>
      </c>
      <c r="K61" s="2">
        <f>F61*B61</f>
        <v>78.805871218194198</v>
      </c>
      <c r="L61" s="2">
        <f>G61*C61</f>
        <v>13346115.338296834</v>
      </c>
      <c r="M61" s="2">
        <f t="shared" si="1"/>
        <v>16.406735914570554</v>
      </c>
      <c r="N61" s="2">
        <f t="shared" si="3"/>
        <v>0.13273729177696936</v>
      </c>
      <c r="O61" s="2">
        <f>J61*C61</f>
        <v>3504832.1857927758</v>
      </c>
      <c r="P61" s="2">
        <f>K61*C61</f>
        <v>1401932.8743171103</v>
      </c>
      <c r="Q61">
        <v>5.3220000000000001</v>
      </c>
      <c r="R61">
        <v>1.3971</v>
      </c>
      <c r="S61">
        <v>0.55879999999999996</v>
      </c>
      <c r="T61">
        <v>1.347990392653319</v>
      </c>
      <c r="U61">
        <v>1.0615424342144888</v>
      </c>
      <c r="V61">
        <v>0.84923394737159108</v>
      </c>
    </row>
    <row r="62" spans="1:22" x14ac:dyDescent="0.25">
      <c r="A62" s="2">
        <v>60</v>
      </c>
      <c r="B62">
        <f>B61*(1+$X$7)</f>
        <v>153.37548095577327</v>
      </c>
      <c r="C62">
        <f>C61*(1+$X$5)</f>
        <v>18679.185894122988</v>
      </c>
      <c r="D62">
        <f>(($X$3)*D61^($X$2)+(1-$X$4)*D61)/(1+$X$5+$X$7)</f>
        <v>5.3196726220849282</v>
      </c>
      <c r="E62" s="2">
        <f>D62^($X$2)</f>
        <v>1.3969375171871077</v>
      </c>
      <c r="F62" s="2">
        <f>(1-$X$3)*E62</f>
        <v>0.55877500687484305</v>
      </c>
      <c r="G62" s="2">
        <f>D62*B62</f>
        <v>815.90734693953539</v>
      </c>
      <c r="H62" s="2">
        <f t="shared" si="0"/>
        <v>6.7043008031001019</v>
      </c>
      <c r="I62" s="2">
        <f t="shared" si="2"/>
        <v>8.3939853508175233E-2</v>
      </c>
      <c r="J62" s="2">
        <f>E62*B62</f>
        <v>214.25596356373643</v>
      </c>
      <c r="K62" s="2">
        <f>F62*B62</f>
        <v>85.702385425494569</v>
      </c>
      <c r="L62" s="2">
        <f>G62*C62</f>
        <v>15240485.005864279</v>
      </c>
      <c r="M62" s="2">
        <f t="shared" si="1"/>
        <v>16.539465932248163</v>
      </c>
      <c r="N62" s="2">
        <f t="shared" si="3"/>
        <v>0.13273001767760917</v>
      </c>
      <c r="O62" s="2">
        <f>J62*C62</f>
        <v>4002126.9723314741</v>
      </c>
      <c r="P62" s="2">
        <f>K62*C62</f>
        <v>1600850.7889325896</v>
      </c>
      <c r="Q62">
        <v>5.3220000000000001</v>
      </c>
      <c r="R62">
        <v>1.3971</v>
      </c>
      <c r="S62">
        <v>0.55879999999999996</v>
      </c>
      <c r="T62">
        <v>1.347990392653319</v>
      </c>
      <c r="U62">
        <v>1.0615424342144888</v>
      </c>
      <c r="V62">
        <v>0.84923394737159108</v>
      </c>
    </row>
    <row r="63" spans="1:22" x14ac:dyDescent="0.25">
      <c r="A63">
        <v>61</v>
      </c>
      <c r="B63">
        <f>B62*(1+$X$7)</f>
        <v>166.79583553940341</v>
      </c>
      <c r="C63">
        <f>C62*(1+$X$5)</f>
        <v>19613.145188829138</v>
      </c>
      <c r="D63">
        <f>(($X$3)*D62^($X$2)+(1-$X$4)*D62)/(1+$X$5+$X$7)</f>
        <v>5.3199487296312036</v>
      </c>
      <c r="E63" s="2">
        <f>D63^($X$2)</f>
        <v>1.3969520179660129</v>
      </c>
      <c r="F63" s="2">
        <f>(1-$X$3)*E63</f>
        <v>0.55878080718640522</v>
      </c>
      <c r="G63" s="2">
        <f>D63*B63</f>
        <v>887.34529338562436</v>
      </c>
      <c r="H63" s="2">
        <f t="shared" si="0"/>
        <v>6.7882341888425701</v>
      </c>
      <c r="I63" s="2">
        <f t="shared" si="2"/>
        <v>8.3933385742468225E-2</v>
      </c>
      <c r="J63" s="2">
        <f>E63*B63</f>
        <v>233.0057790450968</v>
      </c>
      <c r="K63" s="2">
        <f>F63*B63</f>
        <v>93.202311618038735</v>
      </c>
      <c r="L63" s="2">
        <f>G63*C63</f>
        <v>17403632.07179644</v>
      </c>
      <c r="M63" s="2">
        <f t="shared" si="1"/>
        <v>16.672189482160061</v>
      </c>
      <c r="N63" s="2">
        <f t="shared" si="3"/>
        <v>0.13272354991189772</v>
      </c>
      <c r="O63" s="2">
        <f>J63*C63</f>
        <v>4569976.1742477259</v>
      </c>
      <c r="P63" s="2">
        <f>K63*C63</f>
        <v>1827990.4696990903</v>
      </c>
      <c r="Q63">
        <v>5.3220000000000001</v>
      </c>
      <c r="R63">
        <v>1.3971</v>
      </c>
      <c r="S63">
        <v>0.55879999999999996</v>
      </c>
      <c r="T63">
        <v>1.347990392653319</v>
      </c>
      <c r="U63">
        <v>1.0615424342144888</v>
      </c>
      <c r="V63">
        <v>0.84923394737159108</v>
      </c>
    </row>
    <row r="64" spans="1:22" x14ac:dyDescent="0.25">
      <c r="A64" s="2">
        <v>62</v>
      </c>
      <c r="B64">
        <f>B63*(1+$X$7)</f>
        <v>181.39047114910119</v>
      </c>
      <c r="C64">
        <f>C63*(1+$X$5)</f>
        <v>20593.802448270595</v>
      </c>
      <c r="D64">
        <f>(($X$3)*D63^($X$2)+(1-$X$4)*D63)/(1+$X$5+$X$7)</f>
        <v>5.3201942556643411</v>
      </c>
      <c r="E64" s="2">
        <f>D64^($X$2)</f>
        <v>1.3969649121412477</v>
      </c>
      <c r="F64" s="2">
        <f>(1-$X$3)*E64</f>
        <v>0.55878596485649912</v>
      </c>
      <c r="G64" s="2">
        <f>D64*B64</f>
        <v>965.03254263969654</v>
      </c>
      <c r="H64" s="2">
        <f t="shared" si="0"/>
        <v>6.8721618237130713</v>
      </c>
      <c r="I64" s="2">
        <f t="shared" si="2"/>
        <v>8.3927634870501144E-2</v>
      </c>
      <c r="J64" s="2">
        <f>E64*B64</f>
        <v>253.39612359206367</v>
      </c>
      <c r="K64" s="2">
        <f>F64*B64</f>
        <v>101.35844943682547</v>
      </c>
      <c r="L64" s="2">
        <f>G64*C64</f>
        <v>19873689.539274178</v>
      </c>
      <c r="M64" s="2">
        <f t="shared" si="1"/>
        <v>16.804907281199995</v>
      </c>
      <c r="N64" s="2">
        <f t="shared" si="3"/>
        <v>0.13271779903993419</v>
      </c>
      <c r="O64" s="2">
        <f>J64*C64</f>
        <v>5218389.7104125191</v>
      </c>
      <c r="P64" s="2">
        <f>K64*C64</f>
        <v>2087355.8841650076</v>
      </c>
      <c r="Q64">
        <v>5.3220000000000001</v>
      </c>
      <c r="R64">
        <v>1.3971</v>
      </c>
      <c r="S64">
        <v>0.55879999999999996</v>
      </c>
      <c r="T64">
        <v>1.347990392653319</v>
      </c>
      <c r="U64">
        <v>1.0615424342144888</v>
      </c>
      <c r="V64">
        <v>0.84923394737159108</v>
      </c>
    </row>
    <row r="65" spans="1:22" x14ac:dyDescent="0.25">
      <c r="A65">
        <v>63</v>
      </c>
      <c r="B65">
        <f>B64*(1+$X$7)</f>
        <v>197.26213737464752</v>
      </c>
      <c r="C65">
        <f>C64*(1+$X$5)</f>
        <v>21623.492570684124</v>
      </c>
      <c r="D65">
        <f>(($X$3)*D64^($X$2)+(1-$X$4)*D64)/(1+$X$5+$X$7)</f>
        <v>5.3204125871083985</v>
      </c>
      <c r="E65" s="2">
        <f>D65^($X$2)</f>
        <v>1.3969763777511612</v>
      </c>
      <c r="F65" s="2">
        <f>(1-$X$3)*E65</f>
        <v>0.55879055110046449</v>
      </c>
      <c r="G65" s="2">
        <f>D65*B65</f>
        <v>1049.5159586479808</v>
      </c>
      <c r="H65" s="2">
        <f t="shared" si="0"/>
        <v>6.9560843450983709</v>
      </c>
      <c r="I65" s="2">
        <f t="shared" si="2"/>
        <v>8.3922521385299653E-2</v>
      </c>
      <c r="J65" s="2">
        <f>E65*B65</f>
        <v>275.57054613708704</v>
      </c>
      <c r="K65" s="2">
        <f>F65*B65</f>
        <v>110.22821845483482</v>
      </c>
      <c r="L65" s="2">
        <f>G65*C65</f>
        <v>22694200.534639038</v>
      </c>
      <c r="M65" s="2">
        <f t="shared" si="1"/>
        <v>16.937619966754728</v>
      </c>
      <c r="N65" s="2">
        <f t="shared" si="3"/>
        <v>0.1327126855547327</v>
      </c>
      <c r="O65" s="2">
        <f>J65*C65</f>
        <v>5958797.6570946686</v>
      </c>
      <c r="P65" s="2">
        <f>K65*C65</f>
        <v>2383519.0628378675</v>
      </c>
      <c r="Q65">
        <v>5.3220000000000001</v>
      </c>
      <c r="R65">
        <v>1.3971</v>
      </c>
      <c r="S65">
        <v>0.55879999999999996</v>
      </c>
      <c r="T65">
        <v>1.347990392653319</v>
      </c>
      <c r="U65">
        <v>1.0615424342144888</v>
      </c>
      <c r="V65">
        <v>0.84923394737159108</v>
      </c>
    </row>
    <row r="66" spans="1:22" x14ac:dyDescent="0.25">
      <c r="A66" s="2">
        <v>64</v>
      </c>
      <c r="B66">
        <f>B65*(1+$X$7)</f>
        <v>214.52257439492917</v>
      </c>
      <c r="C66">
        <f>C65*(1+$X$5)</f>
        <v>22704.667199218333</v>
      </c>
      <c r="D66">
        <f>(($X$3)*D65^($X$2)+(1-$X$4)*D65)/(1+$X$5+$X$7)</f>
        <v>5.3206067358390561</v>
      </c>
      <c r="E66" s="2">
        <f>D66^($X$2)</f>
        <v>1.3969865730970019</v>
      </c>
      <c r="F66" s="2">
        <f>(1-$X$3)*E66</f>
        <v>0.55879462923880074</v>
      </c>
      <c r="G66" s="2">
        <f>D66*B66</f>
        <v>1141.3902543151951</v>
      </c>
      <c r="H66" s="2">
        <f t="shared" si="0"/>
        <v>7.0400023197055415</v>
      </c>
      <c r="I66" s="2">
        <f t="shared" si="2"/>
        <v>8.3917974607170542E-2</v>
      </c>
      <c r="J66" s="2">
        <f>E66*B66</f>
        <v>299.68515605591875</v>
      </c>
      <c r="K66" s="2">
        <f>F66*B66</f>
        <v>119.87406242236749</v>
      </c>
      <c r="L66" s="2">
        <f>G66*C66</f>
        <v>25914885.868657682</v>
      </c>
      <c r="M66" s="2">
        <f t="shared" si="1"/>
        <v>17.070328105531328</v>
      </c>
      <c r="N66" s="2">
        <f t="shared" si="3"/>
        <v>0.13270813877660004</v>
      </c>
      <c r="O66" s="2">
        <f>J66*C66</f>
        <v>6804251.7327954462</v>
      </c>
      <c r="P66" s="2">
        <f>K66*C66</f>
        <v>2721700.6931181778</v>
      </c>
      <c r="Q66">
        <v>5.3220000000000001</v>
      </c>
      <c r="R66">
        <v>1.3971</v>
      </c>
      <c r="S66">
        <v>0.55879999999999996</v>
      </c>
      <c r="T66">
        <v>1.347990392653319</v>
      </c>
      <c r="U66">
        <v>1.0615424342144888</v>
      </c>
      <c r="V66">
        <v>0.84923394737159108</v>
      </c>
    </row>
    <row r="67" spans="1:22" x14ac:dyDescent="0.25">
      <c r="A67">
        <v>65</v>
      </c>
      <c r="B67">
        <f>B66*(1+$X$7)</f>
        <v>233.29329965448545</v>
      </c>
      <c r="C67">
        <f>C66*(1+$X$5)</f>
        <v>23839.900559179252</v>
      </c>
      <c r="D67">
        <f>(($X$3)*D66^($X$2)+(1-$X$4)*D66)/(1+$X$5+$X$7)</f>
        <v>5.3207793802026169</v>
      </c>
      <c r="E67" s="2">
        <f>D67^($X$2)</f>
        <v>1.3969956389325158</v>
      </c>
      <c r="F67" s="2">
        <f>(1-$X$3)*E67</f>
        <v>0.55879825557300633</v>
      </c>
      <c r="G67" s="2">
        <f>D67*B67</f>
        <v>1241.3021783410165</v>
      </c>
      <c r="H67" s="2">
        <f t="shared" ref="H67:H130" si="4">LN(G67)</f>
        <v>7.1239162514071879</v>
      </c>
      <c r="I67" s="2">
        <f t="shared" si="2"/>
        <v>8.3913931701646405E-2</v>
      </c>
      <c r="J67" s="2">
        <f>E67*B67</f>
        <v>325.90972220949277</v>
      </c>
      <c r="K67" s="2">
        <f>F67*B67</f>
        <v>130.3638888837971</v>
      </c>
      <c r="L67" s="2">
        <f>G67*C67</f>
        <v>29592520.495542426</v>
      </c>
      <c r="M67" s="2">
        <f t="shared" ref="M67:M100" si="5">LN(L67)</f>
        <v>17.203032201402408</v>
      </c>
      <c r="N67" s="2">
        <f t="shared" si="3"/>
        <v>0.13270409587108034</v>
      </c>
      <c r="O67" s="2">
        <f>J67*C67</f>
        <v>7769655.3687440418</v>
      </c>
      <c r="P67" s="2">
        <f>K67*C67</f>
        <v>3107862.1474976162</v>
      </c>
      <c r="Q67">
        <v>5.3220000000000001</v>
      </c>
      <c r="R67">
        <v>1.3971</v>
      </c>
      <c r="S67">
        <v>0.55879999999999996</v>
      </c>
      <c r="T67">
        <v>1.347990392653319</v>
      </c>
      <c r="U67">
        <v>1.0615424342144888</v>
      </c>
      <c r="V67">
        <v>0.84923394737159108</v>
      </c>
    </row>
    <row r="68" spans="1:22" x14ac:dyDescent="0.25">
      <c r="A68" s="2">
        <v>66</v>
      </c>
      <c r="B68">
        <f>B67*(1+$X$7)</f>
        <v>253.70646337425291</v>
      </c>
      <c r="C68">
        <f>C67*(1+$X$5)</f>
        <v>25031.895587138217</v>
      </c>
      <c r="D68">
        <f>(($X$3)*D67^($X$2)+(1-$X$4)*D67)/(1+$X$5+$X$7)</f>
        <v>5.3209329019411635</v>
      </c>
      <c r="E68" s="2">
        <f>D68^($X$2)</f>
        <v>1.3970037004103066</v>
      </c>
      <c r="F68" s="2">
        <f>(1-$X$3)*E68</f>
        <v>0.55880148016412268</v>
      </c>
      <c r="G68" s="2">
        <f>D68*B68</f>
        <v>1349.9550684031931</v>
      </c>
      <c r="H68" s="2">
        <f t="shared" si="4"/>
        <v>7.2078265882142931</v>
      </c>
      <c r="I68" s="2">
        <f t="shared" ref="I68:I131" si="6">(H68-H67)</f>
        <v>8.3910336807105246E-2</v>
      </c>
      <c r="J68" s="2">
        <f>E68*B68</f>
        <v>354.42886815184323</v>
      </c>
      <c r="K68" s="2">
        <f>F68*B68</f>
        <v>141.77154726073729</v>
      </c>
      <c r="L68" s="2">
        <f>G68*C68</f>
        <v>33791934.31959676</v>
      </c>
      <c r="M68" s="2">
        <f t="shared" si="5"/>
        <v>17.335732702378944</v>
      </c>
      <c r="N68" s="2">
        <f t="shared" ref="N68:N100" si="7">M68-M67</f>
        <v>0.13270050097653652</v>
      </c>
      <c r="O68" s="2">
        <f>J68*C68</f>
        <v>8872026.420644518</v>
      </c>
      <c r="P68" s="2">
        <f>K68*C68</f>
        <v>3548810.5682578068</v>
      </c>
      <c r="Q68">
        <v>5.3220000000000001</v>
      </c>
      <c r="R68">
        <v>1.3971</v>
      </c>
      <c r="S68">
        <v>0.55879999999999996</v>
      </c>
      <c r="T68">
        <v>1.347990392653319</v>
      </c>
      <c r="U68">
        <v>1.0615424342144888</v>
      </c>
      <c r="V68">
        <v>0.84923394737159108</v>
      </c>
    </row>
    <row r="69" spans="1:22" x14ac:dyDescent="0.25">
      <c r="A69">
        <v>67</v>
      </c>
      <c r="B69">
        <f>B68*(1+$X$7)</f>
        <v>275.90577891949999</v>
      </c>
      <c r="C69">
        <f>C68*(1+$X$5)</f>
        <v>26283.490366495127</v>
      </c>
      <c r="D69">
        <f>(($X$3)*D68^($X$2)+(1-$X$4)*D68)/(1+$X$5+$X$7)</f>
        <v>5.3210694190316703</v>
      </c>
      <c r="E69" s="2">
        <f>D69^($X$2)</f>
        <v>1.3970108688120482</v>
      </c>
      <c r="F69" s="2">
        <f>(1-$X$3)*E69</f>
        <v>0.55880434752481933</v>
      </c>
      <c r="G69" s="2">
        <f>D69*B69</f>
        <v>1468.1138027426643</v>
      </c>
      <c r="H69" s="2">
        <f t="shared" si="4"/>
        <v>7.2917337284740293</v>
      </c>
      <c r="I69" s="2">
        <f t="shared" si="6"/>
        <v>8.3907140259736224E-2</v>
      </c>
      <c r="J69" s="2">
        <f>E69*B69</f>
        <v>385.44337191859557</v>
      </c>
      <c r="K69" s="2">
        <f>F69*B69</f>
        <v>154.17734876743825</v>
      </c>
      <c r="L69" s="2">
        <f>G69*C69</f>
        <v>38587154.991305344</v>
      </c>
      <c r="M69" s="2">
        <f t="shared" si="5"/>
        <v>17.468430006808113</v>
      </c>
      <c r="N69" s="2">
        <f t="shared" si="7"/>
        <v>0.13269730442916838</v>
      </c>
      <c r="O69" s="2">
        <f>J69*C69</f>
        <v>10130797.152651805</v>
      </c>
      <c r="P69" s="2">
        <f>K69*C69</f>
        <v>4052318.8610607227</v>
      </c>
      <c r="Q69">
        <v>5.3220000000000001</v>
      </c>
      <c r="R69">
        <v>1.3971</v>
      </c>
      <c r="S69">
        <v>0.55879999999999996</v>
      </c>
      <c r="T69">
        <v>1.347990392653319</v>
      </c>
      <c r="U69">
        <v>1.0615424342144888</v>
      </c>
      <c r="V69">
        <v>0.84923394737159108</v>
      </c>
    </row>
    <row r="70" spans="1:22" x14ac:dyDescent="0.25">
      <c r="A70" s="2">
        <v>68</v>
      </c>
      <c r="B70">
        <f>B69*(1+$X$7)</f>
        <v>300.04753457495622</v>
      </c>
      <c r="C70">
        <f>C69*(1+$X$5)</f>
        <v>27597.664884819886</v>
      </c>
      <c r="D70">
        <f>(($X$3)*D69^($X$2)+(1-$X$4)*D69)/(1+$X$5+$X$7)</f>
        <v>5.3211908148907829</v>
      </c>
      <c r="E70" s="2">
        <f>D70^($X$2)</f>
        <v>1.3970172430866021</v>
      </c>
      <c r="F70" s="2">
        <f>(1-$X$3)*E70</f>
        <v>0.55880689723464083</v>
      </c>
      <c r="G70" s="2">
        <f>D70*B70</f>
        <v>1596.6101850108817</v>
      </c>
      <c r="H70" s="2">
        <f t="shared" si="4"/>
        <v>7.3756380263789261</v>
      </c>
      <c r="I70" s="2">
        <f t="shared" si="6"/>
        <v>8.390429790489673E-2</v>
      </c>
      <c r="J70" s="2">
        <f>E70*B70</f>
        <v>419.17157954683728</v>
      </c>
      <c r="K70" s="2">
        <f>F70*B70</f>
        <v>167.66863181873489</v>
      </c>
      <c r="L70" s="2">
        <f>G70*C70</f>
        <v>44062712.837620586</v>
      </c>
      <c r="M70" s="2">
        <f t="shared" si="5"/>
        <v>17.601124468882443</v>
      </c>
      <c r="N70" s="2">
        <f t="shared" si="7"/>
        <v>0.13269446207432978</v>
      </c>
      <c r="O70" s="2">
        <f>J70*C70</f>
        <v>11568156.781574236</v>
      </c>
      <c r="P70" s="2">
        <f>K70*C70</f>
        <v>4627262.7126296945</v>
      </c>
      <c r="Q70">
        <v>5.3220000000000001</v>
      </c>
      <c r="R70">
        <v>1.3971</v>
      </c>
      <c r="S70">
        <v>0.55879999999999996</v>
      </c>
      <c r="T70">
        <v>1.347990392653319</v>
      </c>
      <c r="U70">
        <v>1.0615424342144888</v>
      </c>
      <c r="V70">
        <v>0.84923394737159108</v>
      </c>
    </row>
    <row r="71" spans="1:22" x14ac:dyDescent="0.25">
      <c r="A71">
        <v>69</v>
      </c>
      <c r="B71">
        <f>B70*(1+$X$7)</f>
        <v>326.30169385026488</v>
      </c>
      <c r="C71">
        <f>C70*(1+$X$5)</f>
        <v>28977.54812906088</v>
      </c>
      <c r="D71">
        <f>(($X$3)*D70^($X$2)+(1-$X$4)*D70)/(1+$X$5+$X$7)</f>
        <v>5.3212987643471905</v>
      </c>
      <c r="E71" s="2">
        <f>D71^($X$2)</f>
        <v>1.3970229112174208</v>
      </c>
      <c r="F71" s="2">
        <f>(1-$X$3)*E71</f>
        <v>0.55880916448696838</v>
      </c>
      <c r="G71" s="2">
        <f>D71*B71</f>
        <v>1736.3488002898098</v>
      </c>
      <c r="H71" s="2">
        <f t="shared" si="4"/>
        <v>7.4595397968641359</v>
      </c>
      <c r="I71" s="2">
        <f t="shared" si="6"/>
        <v>8.3901770485209859E-2</v>
      </c>
      <c r="J71" s="2">
        <f>E71*B71</f>
        <v>455.8509422778726</v>
      </c>
      <c r="K71" s="2">
        <f>F71*B71</f>
        <v>182.34037691114906</v>
      </c>
      <c r="L71" s="2">
        <f>G71*C71</f>
        <v>50315130.929235078</v>
      </c>
      <c r="M71" s="2">
        <f t="shared" si="5"/>
        <v>17.733816403537084</v>
      </c>
      <c r="N71" s="2">
        <f t="shared" si="7"/>
        <v>0.13269193465464113</v>
      </c>
      <c r="O71" s="2">
        <f>J71*C71</f>
        <v>13209442.619534807</v>
      </c>
      <c r="P71" s="2">
        <f>K71*C71</f>
        <v>5283777.0478139231</v>
      </c>
      <c r="Q71">
        <v>5.3220000000000001</v>
      </c>
      <c r="R71">
        <v>1.3971</v>
      </c>
      <c r="S71">
        <v>0.55879999999999996</v>
      </c>
      <c r="T71">
        <v>1.347990392653319</v>
      </c>
      <c r="U71">
        <v>1.0615424342144888</v>
      </c>
      <c r="V71">
        <v>0.84923394737159108</v>
      </c>
    </row>
    <row r="72" spans="1:22" x14ac:dyDescent="0.25">
      <c r="A72" s="2">
        <v>70</v>
      </c>
      <c r="B72">
        <f>B71*(1+$X$7)</f>
        <v>354.85309206216306</v>
      </c>
      <c r="C72">
        <f>C71*(1+$X$5)</f>
        <v>30426.425535513925</v>
      </c>
      <c r="D72">
        <f>(($X$3)*D71^($X$2)+(1-$X$4)*D71)/(1+$X$5+$X$7)</f>
        <v>5.3213947567390756</v>
      </c>
      <c r="E72" s="2">
        <f>D72^($X$2)</f>
        <v>1.3970279514382038</v>
      </c>
      <c r="F72" s="2">
        <f>(1-$X$3)*E72</f>
        <v>0.55881118057528156</v>
      </c>
      <c r="G72" s="2">
        <f>D72*B72</f>
        <v>1888.313383512243</v>
      </c>
      <c r="H72" s="2">
        <f t="shared" si="4"/>
        <v>7.5434393199609131</v>
      </c>
      <c r="I72" s="2">
        <f t="shared" si="6"/>
        <v>8.3899523096777173E-2</v>
      </c>
      <c r="J72" s="2">
        <f>E72*B72</f>
        <v>495.739688265116</v>
      </c>
      <c r="K72" s="2">
        <f>F72*B72</f>
        <v>198.29587530604641</v>
      </c>
      <c r="L72" s="2">
        <f>G72*C72</f>
        <v>57454626.551149614</v>
      </c>
      <c r="M72" s="2">
        <f t="shared" si="5"/>
        <v>17.866506090803291</v>
      </c>
      <c r="N72" s="2">
        <f t="shared" si="7"/>
        <v>0.13268968726620756</v>
      </c>
      <c r="O72" s="2">
        <f>J72*C72</f>
        <v>15083586.709997438</v>
      </c>
      <c r="P72" s="2">
        <f>K72*C72</f>
        <v>6033434.6839989759</v>
      </c>
      <c r="Q72">
        <v>5.3220000000000001</v>
      </c>
      <c r="R72">
        <v>1.3971</v>
      </c>
      <c r="S72">
        <v>0.55879999999999996</v>
      </c>
      <c r="T72">
        <v>1.347990392653319</v>
      </c>
      <c r="U72">
        <v>1.0615424342144888</v>
      </c>
      <c r="V72">
        <v>0.84923394737159108</v>
      </c>
    </row>
    <row r="73" spans="1:22" x14ac:dyDescent="0.25">
      <c r="A73">
        <v>71</v>
      </c>
      <c r="B73">
        <f>B72*(1+$X$7)</f>
        <v>385.90273761760227</v>
      </c>
      <c r="C73">
        <f>C72*(1+$X$5)</f>
        <v>31947.746812289621</v>
      </c>
      <c r="D73">
        <f>(($X$3)*D72^($X$2)+(1-$X$4)*D72)/(1+$X$5+$X$7)</f>
        <v>5.3214801164546959</v>
      </c>
      <c r="E73" s="2">
        <f>D73^($X$2)</f>
        <v>1.3970324333136879</v>
      </c>
      <c r="F73" s="2">
        <f>(1-$X$3)*E73</f>
        <v>0.55881297332547519</v>
      </c>
      <c r="G73" s="2">
        <f>D73*B73</f>
        <v>2053.5737451175041</v>
      </c>
      <c r="H73" s="2">
        <f t="shared" si="4"/>
        <v>7.6273368446668206</v>
      </c>
      <c r="I73" s="2">
        <f t="shared" si="6"/>
        <v>8.38975247059075E-2</v>
      </c>
      <c r="J73" s="2">
        <f>E73*B73</f>
        <v>539.11864055633248</v>
      </c>
      <c r="K73" s="2">
        <f>F73*B73</f>
        <v>215.64745622253304</v>
      </c>
      <c r="L73" s="2">
        <f>G73*C73</f>
        <v>65607054.069379404</v>
      </c>
      <c r="M73" s="2">
        <f t="shared" si="5"/>
        <v>17.999193779678635</v>
      </c>
      <c r="N73" s="2">
        <f t="shared" si="7"/>
        <v>0.13268768887534321</v>
      </c>
      <c r="O73" s="2">
        <f>J73*C73</f>
        <v>17223625.830279484</v>
      </c>
      <c r="P73" s="2">
        <f>K73*C73</f>
        <v>6889450.3321117954</v>
      </c>
      <c r="Q73">
        <v>5.3220000000000001</v>
      </c>
      <c r="R73">
        <v>1.3971</v>
      </c>
      <c r="S73">
        <v>0.55879999999999996</v>
      </c>
      <c r="T73">
        <v>1.347990392653319</v>
      </c>
      <c r="U73">
        <v>1.0615424342144888</v>
      </c>
      <c r="V73">
        <v>0.84923394737159108</v>
      </c>
    </row>
    <row r="74" spans="1:22" x14ac:dyDescent="0.25">
      <c r="A74" s="2">
        <v>72</v>
      </c>
      <c r="B74">
        <f>B73*(1+$X$7)</f>
        <v>419.66922715914245</v>
      </c>
      <c r="C74">
        <f>C73*(1+$X$5)</f>
        <v>33545.134152904102</v>
      </c>
      <c r="D74">
        <f>(($X$3)*D73^($X$2)+(1-$X$4)*D73)/(1+$X$5+$X$7)</f>
        <v>5.3215560211989583</v>
      </c>
      <c r="E74" s="2">
        <f>D74^($X$2)</f>
        <v>1.3970364187005442</v>
      </c>
      <c r="F74" s="2">
        <f>(1-$X$3)*E74</f>
        <v>0.55881456748021774</v>
      </c>
      <c r="G74" s="2">
        <f>D74*B74</f>
        <v>2233.2933027006479</v>
      </c>
      <c r="H74" s="2">
        <f t="shared" si="4"/>
        <v>7.7112325923864189</v>
      </c>
      <c r="I74" s="2">
        <f t="shared" si="6"/>
        <v>8.389574771959829E-2</v>
      </c>
      <c r="J74" s="2">
        <f>E74*B74</f>
        <v>586.2931941492335</v>
      </c>
      <c r="K74" s="2">
        <f>F74*B74</f>
        <v>234.51727765969343</v>
      </c>
      <c r="L74" s="2">
        <f>G74*C74</f>
        <v>74916123.441875502</v>
      </c>
      <c r="M74" s="2">
        <f t="shared" si="5"/>
        <v>18.131879691567661</v>
      </c>
      <c r="N74" s="2">
        <f t="shared" si="7"/>
        <v>0.1326859118890269</v>
      </c>
      <c r="O74" s="2">
        <f>J74*C74</f>
        <v>19667283.850670688</v>
      </c>
      <c r="P74" s="2">
        <f>K74*C74</f>
        <v>7866913.5402682768</v>
      </c>
      <c r="Q74">
        <v>5.3220000000000001</v>
      </c>
      <c r="R74">
        <v>1.3971</v>
      </c>
      <c r="S74">
        <v>0.55879999999999996</v>
      </c>
      <c r="T74">
        <v>1.347990392653319</v>
      </c>
      <c r="U74">
        <v>1.0615424342144888</v>
      </c>
      <c r="V74">
        <v>0.84923394737159108</v>
      </c>
    </row>
    <row r="75" spans="1:22" x14ac:dyDescent="0.25">
      <c r="A75">
        <v>73</v>
      </c>
      <c r="B75">
        <f>B74*(1+$X$7)</f>
        <v>456.39028453556739</v>
      </c>
      <c r="C75">
        <f>C74*(1+$X$5)</f>
        <v>35222.390860549305</v>
      </c>
      <c r="D75">
        <f>(($X$3)*D74^($X$2)+(1-$X$4)*D74)/(1+$X$5+$X$7)</f>
        <v>5.3216235182376312</v>
      </c>
      <c r="E75" s="2">
        <f>D75^($X$2)</f>
        <v>1.3970399626017038</v>
      </c>
      <c r="F75" s="2">
        <f>(1-$X$3)*E75</f>
        <v>0.55881598504068153</v>
      </c>
      <c r="G75" s="2">
        <f>D75*B75</f>
        <v>2428.7372716796399</v>
      </c>
      <c r="H75" s="2">
        <f t="shared" si="4"/>
        <v>7.7951267599901728</v>
      </c>
      <c r="I75" s="2">
        <f t="shared" si="6"/>
        <v>8.38941676037539E-2</v>
      </c>
      <c r="J75" s="2">
        <f>E75*B75</f>
        <v>637.59546603935007</v>
      </c>
      <c r="K75" s="2">
        <f>F75*B75</f>
        <v>255.03818641574</v>
      </c>
      <c r="L75" s="2">
        <f>G75*C75</f>
        <v>85545933.4806844</v>
      </c>
      <c r="M75" s="2">
        <f t="shared" si="5"/>
        <v>18.264564023340849</v>
      </c>
      <c r="N75" s="2">
        <f t="shared" si="7"/>
        <v>0.13268433177318784</v>
      </c>
      <c r="O75" s="2">
        <f>J75*C75</f>
        <v>22457636.71575208</v>
      </c>
      <c r="P75" s="2">
        <f>K75*C75</f>
        <v>8983054.6863008309</v>
      </c>
      <c r="Q75">
        <v>5.3220000000000001</v>
      </c>
      <c r="R75">
        <v>1.3971</v>
      </c>
      <c r="S75">
        <v>0.55879999999999996</v>
      </c>
      <c r="T75">
        <v>1.347990392653319</v>
      </c>
      <c r="U75">
        <v>1.0615424342144888</v>
      </c>
      <c r="V75">
        <v>0.84923394737159108</v>
      </c>
    </row>
    <row r="76" spans="1:22" x14ac:dyDescent="0.25">
      <c r="A76" s="2">
        <v>74</v>
      </c>
      <c r="B76">
        <f>B75*(1+$X$7)</f>
        <v>496.32443443242948</v>
      </c>
      <c r="C76">
        <f>C75*(1+$X$5)</f>
        <v>36983.510403576773</v>
      </c>
      <c r="D76">
        <f>(($X$3)*D75^($X$2)+(1-$X$4)*D75)/(1+$X$5+$X$7)</f>
        <v>5.3216835388429908</v>
      </c>
      <c r="E76" s="2">
        <f>D76^($X$2)</f>
        <v>1.3970431139259452</v>
      </c>
      <c r="F76" s="2">
        <f>(1-$X$3)*E76</f>
        <v>0.55881724557037804</v>
      </c>
      <c r="G76" s="2">
        <f>D76*B76</f>
        <v>2641.2815726446174</v>
      </c>
      <c r="H76" s="2">
        <f t="shared" si="4"/>
        <v>7.87901952253402</v>
      </c>
      <c r="I76" s="2">
        <f t="shared" si="6"/>
        <v>8.3892762543847255E-2</v>
      </c>
      <c r="J76" s="2">
        <f>E76*B76</f>
        <v>693.38663339701486</v>
      </c>
      <c r="K76" s="2">
        <f>F76*B76</f>
        <v>277.35465335880593</v>
      </c>
      <c r="L76" s="2">
        <f>G76*C76</f>
        <v>97683864.520677835</v>
      </c>
      <c r="M76" s="2">
        <f t="shared" si="5"/>
        <v>18.397246950054129</v>
      </c>
      <c r="N76" s="2">
        <f t="shared" si="7"/>
        <v>0.13268292671327941</v>
      </c>
      <c r="O76" s="2">
        <f>J76*C76</f>
        <v>25643871.769939572</v>
      </c>
      <c r="P76" s="2">
        <f>K76*C76</f>
        <v>10257548.707975829</v>
      </c>
      <c r="Q76">
        <v>5.3220000000000001</v>
      </c>
      <c r="R76">
        <v>1.3971</v>
      </c>
      <c r="S76">
        <v>0.55879999999999996</v>
      </c>
      <c r="T76">
        <v>1.347990392653319</v>
      </c>
      <c r="U76">
        <v>1.0615424342144888</v>
      </c>
      <c r="V76">
        <v>0.84923394737159108</v>
      </c>
    </row>
    <row r="77" spans="1:22" x14ac:dyDescent="0.25">
      <c r="A77">
        <v>75</v>
      </c>
      <c r="B77">
        <f>B76*(1+$X$7)</f>
        <v>539.75282244526704</v>
      </c>
      <c r="C77">
        <f>C76*(1+$X$5)</f>
        <v>38832.685923755613</v>
      </c>
      <c r="D77">
        <f>(($X$3)*D76^($X$2)+(1-$X$4)*D76)/(1+$X$5+$X$7)</f>
        <v>5.3217369111399551</v>
      </c>
      <c r="E77" s="2">
        <f>D77^($X$2)</f>
        <v>1.3970459161632551</v>
      </c>
      <c r="F77" s="2">
        <f>(1-$X$3)*E77</f>
        <v>0.55881836646530203</v>
      </c>
      <c r="G77" s="2">
        <f>D77*B77</f>
        <v>2872.4225180989479</v>
      </c>
      <c r="H77" s="2">
        <f t="shared" si="4"/>
        <v>7.9629110356772861</v>
      </c>
      <c r="I77" s="2">
        <f t="shared" si="6"/>
        <v>8.3891513143266039E-2</v>
      </c>
      <c r="J77" s="2">
        <f>E77*B77</f>
        <v>754.05947633475091</v>
      </c>
      <c r="K77" s="2">
        <f>F77*B77</f>
        <v>301.62379053390032</v>
      </c>
      <c r="L77" s="2">
        <f>G77*C77</f>
        <v>111543881.48565966</v>
      </c>
      <c r="M77" s="2">
        <f t="shared" si="5"/>
        <v>18.529928627366825</v>
      </c>
      <c r="N77" s="2">
        <f t="shared" si="7"/>
        <v>0.13268167731269642</v>
      </c>
      <c r="O77" s="2">
        <f>J77*C77</f>
        <v>29282154.812339012</v>
      </c>
      <c r="P77" s="2">
        <f>K77*C77</f>
        <v>11712861.924935602</v>
      </c>
      <c r="Q77">
        <v>5.3220000000000001</v>
      </c>
      <c r="R77">
        <v>1.3971</v>
      </c>
      <c r="S77">
        <v>0.55879999999999996</v>
      </c>
      <c r="T77">
        <v>1.347990392653319</v>
      </c>
      <c r="U77">
        <v>1.0615424342144888</v>
      </c>
      <c r="V77">
        <v>0.84923394737159108</v>
      </c>
    </row>
    <row r="78" spans="1:22" x14ac:dyDescent="0.25">
      <c r="A78" s="2">
        <v>76</v>
      </c>
      <c r="B78">
        <f>B77*(1+$X$7)</f>
        <v>586.9811944092279</v>
      </c>
      <c r="C78">
        <f>C77*(1+$X$5)</f>
        <v>40774.320219943394</v>
      </c>
      <c r="D78">
        <f>(($X$3)*D77^($X$2)+(1-$X$4)*D77)/(1+$X$5+$X$7)</f>
        <v>5.3217843715297661</v>
      </c>
      <c r="E78" s="2">
        <f>D78^($X$2)</f>
        <v>1.397048407985318</v>
      </c>
      <c r="F78" s="2">
        <f>(1-$X$3)*E78</f>
        <v>0.55881936319412728</v>
      </c>
      <c r="G78" s="2">
        <f>D78*B78</f>
        <v>3123.7873467889044</v>
      </c>
      <c r="H78" s="2">
        <f t="shared" si="4"/>
        <v>8.0468014378324444</v>
      </c>
      <c r="I78" s="2">
        <f t="shared" si="6"/>
        <v>8.3890402155158306E-2</v>
      </c>
      <c r="J78" s="2">
        <f>E78*B78</f>
        <v>820.04114316673235</v>
      </c>
      <c r="K78" s="2">
        <f>F78*B78</f>
        <v>328.01645726669295</v>
      </c>
      <c r="L78" s="2">
        <f>G78*C78</f>
        <v>127370305.57697815</v>
      </c>
      <c r="M78" s="2">
        <f t="shared" si="5"/>
        <v>18.662609193691416</v>
      </c>
      <c r="N78" s="2">
        <f t="shared" si="7"/>
        <v>0.13268056632459135</v>
      </c>
      <c r="O78" s="2">
        <f>J78*C78</f>
        <v>33436620.165008791</v>
      </c>
      <c r="P78" s="2">
        <f>K78*C78</f>
        <v>13374648.066003516</v>
      </c>
      <c r="Q78">
        <v>5.3220000000000001</v>
      </c>
      <c r="R78">
        <v>1.3971</v>
      </c>
      <c r="S78">
        <v>0.55879999999999996</v>
      </c>
      <c r="T78">
        <v>1.347990392653319</v>
      </c>
      <c r="U78">
        <v>1.0615424342144888</v>
      </c>
      <c r="V78">
        <v>0.84923394737159108</v>
      </c>
    </row>
    <row r="79" spans="1:22" x14ac:dyDescent="0.25">
      <c r="A79">
        <v>77</v>
      </c>
      <c r="B79">
        <f>B78*(1+$X$7)</f>
        <v>638.34204892003527</v>
      </c>
      <c r="C79">
        <f>C78*(1+$X$5)</f>
        <v>42813.036230940568</v>
      </c>
      <c r="D79">
        <f>(($X$3)*D78^($X$2)+(1-$X$4)*D78)/(1+$X$5+$X$7)</f>
        <v>5.3218265748486697</v>
      </c>
      <c r="E79" s="2">
        <f>D79^($X$2)</f>
        <v>1.3970506237794331</v>
      </c>
      <c r="F79" s="2">
        <f>(1-$X$3)*E79</f>
        <v>0.55882024951177323</v>
      </c>
      <c r="G79" s="2">
        <f>D79*B79</f>
        <v>3397.1456797859933</v>
      </c>
      <c r="H79" s="2">
        <f t="shared" si="4"/>
        <v>8.130690852076496</v>
      </c>
      <c r="I79" s="2">
        <f t="shared" si="6"/>
        <v>8.3889414244051608E-2</v>
      </c>
      <c r="J79" s="2">
        <f>E79*B79</f>
        <v>891.7961576283767</v>
      </c>
      <c r="K79" s="2">
        <f>F79*B79</f>
        <v>356.71846305135068</v>
      </c>
      <c r="L79" s="2">
        <f>G79*C79</f>
        <v>145442121.07046095</v>
      </c>
      <c r="M79" s="2">
        <f t="shared" si="5"/>
        <v>18.7952887721049</v>
      </c>
      <c r="N79" s="2">
        <f t="shared" si="7"/>
        <v>0.13267957841348377</v>
      </c>
      <c r="O79" s="2">
        <f>J79*C79</f>
        <v>38180501.207157277</v>
      </c>
      <c r="P79" s="2">
        <f>K79*C79</f>
        <v>15272200.48286291</v>
      </c>
      <c r="Q79">
        <v>5.3220000000000001</v>
      </c>
      <c r="R79">
        <v>1.3971</v>
      </c>
      <c r="S79">
        <v>0.55879999999999996</v>
      </c>
      <c r="T79">
        <v>1.347990392653319</v>
      </c>
      <c r="U79">
        <v>1.0615424342144888</v>
      </c>
      <c r="V79">
        <v>0.84923394737159108</v>
      </c>
    </row>
    <row r="80" spans="1:22" x14ac:dyDescent="0.25">
      <c r="A80" s="2">
        <v>78</v>
      </c>
      <c r="B80">
        <f>B79*(1+$X$7)</f>
        <v>694.1969782005383</v>
      </c>
      <c r="C80">
        <f>C79*(1+$X$5)</f>
        <v>44953.6880424876</v>
      </c>
      <c r="D80">
        <f>(($X$3)*D79^($X$2)+(1-$X$4)*D79)/(1+$X$5+$X$7)</f>
        <v>5.3218641034016319</v>
      </c>
      <c r="E80" s="2">
        <f>D80^($X$2)</f>
        <v>1.3970525941232501</v>
      </c>
      <c r="F80" s="2">
        <f>(1-$X$3)*E80</f>
        <v>0.55882103764930002</v>
      </c>
      <c r="G80" s="2">
        <f>D80*B80</f>
        <v>3694.4219789753297</v>
      </c>
      <c r="H80" s="2">
        <f t="shared" si="4"/>
        <v>8.214579387850435</v>
      </c>
      <c r="I80" s="2">
        <f t="shared" si="6"/>
        <v>8.3888535773938955E-2</v>
      </c>
      <c r="J80" s="2">
        <f>E80*B80</f>
        <v>969.82968922758334</v>
      </c>
      <c r="K80" s="2">
        <f>F80*B80</f>
        <v>387.93187569103333</v>
      </c>
      <c r="L80" s="2">
        <f>G80*C80</f>
        <v>166077893.14016664</v>
      </c>
      <c r="M80" s="2">
        <f t="shared" si="5"/>
        <v>18.92796747204827</v>
      </c>
      <c r="N80" s="2">
        <f t="shared" si="7"/>
        <v>0.13267869994336934</v>
      </c>
      <c r="O80" s="2">
        <f>J80*C80</f>
        <v>43597421.303879477</v>
      </c>
      <c r="P80" s="2">
        <f>K80*C80</f>
        <v>17438968.521551792</v>
      </c>
      <c r="Q80">
        <v>5.3220000000000001</v>
      </c>
      <c r="R80">
        <v>1.3971</v>
      </c>
      <c r="S80">
        <v>0.55879999999999996</v>
      </c>
      <c r="T80">
        <v>1.347990392653319</v>
      </c>
      <c r="U80">
        <v>1.0615424342144888</v>
      </c>
      <c r="V80">
        <v>0.84923394737159108</v>
      </c>
    </row>
    <row r="81" spans="1:22" x14ac:dyDescent="0.25">
      <c r="A81">
        <v>79</v>
      </c>
      <c r="B81">
        <f>B80*(1+$X$7)</f>
        <v>754.93921379308529</v>
      </c>
      <c r="C81">
        <f>C80*(1+$X$5)</f>
        <v>47201.372444611981</v>
      </c>
      <c r="D81">
        <f>(($X$3)*D80^($X$2)+(1-$X$4)*D80)/(1+$X$5+$X$7)</f>
        <v>5.321897474995648</v>
      </c>
      <c r="E81" s="2">
        <f>D81^($X$2)</f>
        <v>1.3970543462068865</v>
      </c>
      <c r="F81" s="2">
        <f>(1-$X$3)*E81</f>
        <v>0.55882173848275463</v>
      </c>
      <c r="G81" s="2">
        <f>D81*B81</f>
        <v>4017.7090956606203</v>
      </c>
      <c r="H81" s="2">
        <f t="shared" si="4"/>
        <v>8.2984671424702832</v>
      </c>
      <c r="I81" s="2">
        <f t="shared" si="6"/>
        <v>8.3887754619848209E-2</v>
      </c>
      <c r="J81" s="2">
        <f>E81*B81</f>
        <v>1054.6911097516397</v>
      </c>
      <c r="K81" s="2">
        <f>F81*B81</f>
        <v>421.87644390065589</v>
      </c>
      <c r="L81" s="2">
        <f>G81*C81</f>
        <v>189641383.39838213</v>
      </c>
      <c r="M81" s="2">
        <f t="shared" si="5"/>
        <v>19.060645390837553</v>
      </c>
      <c r="N81" s="2">
        <f t="shared" si="7"/>
        <v>0.13267791878928392</v>
      </c>
      <c r="O81" s="2">
        <f>J81*C81</f>
        <v>49782867.885408275</v>
      </c>
      <c r="P81" s="2">
        <f>K81*C81</f>
        <v>19913147.154163312</v>
      </c>
      <c r="Q81">
        <v>5.3220000000000001</v>
      </c>
      <c r="R81">
        <v>1.3971</v>
      </c>
      <c r="S81">
        <v>0.55879999999999996</v>
      </c>
      <c r="T81">
        <v>1.347990392653319</v>
      </c>
      <c r="U81">
        <v>1.0615424342144888</v>
      </c>
      <c r="V81">
        <v>0.84923394737159108</v>
      </c>
    </row>
    <row r="82" spans="1:22" x14ac:dyDescent="0.25">
      <c r="A82" s="2">
        <v>80</v>
      </c>
      <c r="B82">
        <f>B81*(1+$X$7)</f>
        <v>820.99639499998023</v>
      </c>
      <c r="C82">
        <f>C81*(1+$X$5)</f>
        <v>49561.441066842584</v>
      </c>
      <c r="D82">
        <f>(($X$3)*D81^($X$2)+(1-$X$4)*D81)/(1+$X$5+$X$7)</f>
        <v>5.3219271500833996</v>
      </c>
      <c r="E82" s="2">
        <f>D82^($X$2)</f>
        <v>1.3970559042082589</v>
      </c>
      <c r="F82" s="2">
        <f>(1-$X$3)*E82</f>
        <v>0.55882236168330357</v>
      </c>
      <c r="G82" s="2">
        <f>D82*B82</f>
        <v>4369.2830046709896</v>
      </c>
      <c r="H82" s="2">
        <f t="shared" si="4"/>
        <v>8.3823542024706583</v>
      </c>
      <c r="I82" s="2">
        <f t="shared" si="6"/>
        <v>8.3887060000375158E-2</v>
      </c>
      <c r="J82" s="2">
        <f>E82*B82</f>
        <v>1146.9778609684183</v>
      </c>
      <c r="K82" s="2">
        <f>F82*B82</f>
        <v>458.7911443873673</v>
      </c>
      <c r="L82" s="2">
        <f>G82*C82</f>
        <v>216547962.14035815</v>
      </c>
      <c r="M82" s="2">
        <f t="shared" si="5"/>
        <v>19.193322615007357</v>
      </c>
      <c r="N82" s="2">
        <f t="shared" si="7"/>
        <v>0.13267722416980376</v>
      </c>
      <c r="O82" s="2">
        <f>J82*C82</f>
        <v>56845875.661359429</v>
      </c>
      <c r="P82" s="2">
        <f>K82*C82</f>
        <v>22738350.264543772</v>
      </c>
      <c r="Q82">
        <v>5.3220000000000001</v>
      </c>
      <c r="R82">
        <v>1.3971</v>
      </c>
      <c r="S82">
        <v>0.55879999999999996</v>
      </c>
      <c r="T82">
        <v>1.347990392653319</v>
      </c>
      <c r="U82">
        <v>1.0615424342144888</v>
      </c>
      <c r="V82">
        <v>0.84923394737159108</v>
      </c>
    </row>
    <row r="83" spans="1:22" x14ac:dyDescent="0.25">
      <c r="A83">
        <v>81</v>
      </c>
      <c r="B83">
        <f>B82*(1+$X$7)</f>
        <v>892.83357956247846</v>
      </c>
      <c r="C83">
        <f>C82*(1+$X$5)</f>
        <v>52039.513120184718</v>
      </c>
      <c r="D83">
        <f>(($X$3)*D82^($X$2)+(1-$X$4)*D82)/(1+$X$5+$X$7)</f>
        <v>5.3219535381157685</v>
      </c>
      <c r="E83" s="2">
        <f>D83^($X$2)</f>
        <v>1.3970572896268212</v>
      </c>
      <c r="F83" s="2">
        <f>(1-$X$3)*E83</f>
        <v>0.55882291585072852</v>
      </c>
      <c r="G83" s="2">
        <f>D83*B83</f>
        <v>4751.6188277010988</v>
      </c>
      <c r="H83" s="2">
        <f t="shared" si="4"/>
        <v>8.466240644799381</v>
      </c>
      <c r="I83" s="2">
        <f t="shared" si="6"/>
        <v>8.3886442328722666E-2</v>
      </c>
      <c r="J83" s="2">
        <f>E83*B83</f>
        <v>1247.3396607513689</v>
      </c>
      <c r="K83" s="2">
        <f>F83*B83</f>
        <v>498.93586430054762</v>
      </c>
      <c r="L83" s="2">
        <f>G83*C83</f>
        <v>247271930.32626805</v>
      </c>
      <c r="M83" s="2">
        <f t="shared" si="5"/>
        <v>19.325999221505512</v>
      </c>
      <c r="N83" s="2">
        <f t="shared" si="7"/>
        <v>0.13267660649815483</v>
      </c>
      <c r="O83" s="2">
        <f>J83*C83</f>
        <v>64910948.640997618</v>
      </c>
      <c r="P83" s="2">
        <f>K83*C83</f>
        <v>25964379.45639905</v>
      </c>
      <c r="Q83">
        <v>5.3220000000000001</v>
      </c>
      <c r="R83">
        <v>1.3971</v>
      </c>
      <c r="S83">
        <v>0.55879999999999996</v>
      </c>
      <c r="T83">
        <v>1.347990392653319</v>
      </c>
      <c r="U83">
        <v>1.0615424342144888</v>
      </c>
      <c r="V83">
        <v>0.84923394737159108</v>
      </c>
    </row>
    <row r="84" spans="1:22" x14ac:dyDescent="0.25">
      <c r="A84" s="2">
        <v>82</v>
      </c>
      <c r="B84">
        <f>B83*(1+$X$7)</f>
        <v>970.95651777419528</v>
      </c>
      <c r="C84">
        <f>C83*(1+$X$5)</f>
        <v>54641.488776193954</v>
      </c>
      <c r="D84">
        <f>(($X$3)*D83^($X$2)+(1-$X$4)*D83)/(1+$X$5+$X$7)</f>
        <v>5.3219770031908098</v>
      </c>
      <c r="E84" s="2">
        <f>D84^($X$2)</f>
        <v>1.3970585215803168</v>
      </c>
      <c r="F84" s="2">
        <f>(1-$X$3)*E84</f>
        <v>0.55882340863212676</v>
      </c>
      <c r="G84" s="2">
        <f>D84*B84</f>
        <v>5167.408258692496</v>
      </c>
      <c r="H84" s="2">
        <f t="shared" si="4"/>
        <v>8.5501265378797005</v>
      </c>
      <c r="I84" s="2">
        <f t="shared" si="6"/>
        <v>8.3885893080319462E-2</v>
      </c>
      <c r="J84" s="2">
        <f>E84*B84</f>
        <v>1356.48307724039</v>
      </c>
      <c r="K84" s="2">
        <f>F84*B84</f>
        <v>542.593230896156</v>
      </c>
      <c r="L84" s="2">
        <f>G84*C84</f>
        <v>282354880.36935794</v>
      </c>
      <c r="M84" s="2">
        <f t="shared" si="5"/>
        <v>19.458675278755265</v>
      </c>
      <c r="N84" s="2">
        <f t="shared" si="7"/>
        <v>0.1326760572497534</v>
      </c>
      <c r="O84" s="2">
        <f>J84*C84</f>
        <v>74120254.840127811</v>
      </c>
      <c r="P84" s="2">
        <f>K84*C84</f>
        <v>29648101.936051123</v>
      </c>
      <c r="Q84">
        <v>5.3220000000000001</v>
      </c>
      <c r="R84">
        <v>1.3971</v>
      </c>
      <c r="S84">
        <v>0.55879999999999996</v>
      </c>
      <c r="T84">
        <v>1.347990392653319</v>
      </c>
      <c r="U84">
        <v>1.0615424342144888</v>
      </c>
      <c r="V84">
        <v>0.84923394737159108</v>
      </c>
    </row>
    <row r="85" spans="1:22" x14ac:dyDescent="0.25">
      <c r="A85">
        <v>83</v>
      </c>
      <c r="B85">
        <f>B84*(1+$X$7)</f>
        <v>1055.9152130794373</v>
      </c>
      <c r="C85">
        <f>C84*(1+$X$5)</f>
        <v>57373.563215003654</v>
      </c>
      <c r="D85">
        <f>(($X$3)*D84^($X$2)+(1-$X$4)*D84)/(1+$X$5+$X$7)</f>
        <v>5.3219978690770846</v>
      </c>
      <c r="E85" s="2">
        <f>D85^($X$2)</f>
        <v>1.3970596170686473</v>
      </c>
      <c r="F85" s="2">
        <f>(1-$X$3)*E85</f>
        <v>0.558823846827459</v>
      </c>
      <c r="G85" s="2">
        <f>D85*B85</f>
        <v>5619.5785139348409</v>
      </c>
      <c r="H85" s="2">
        <f t="shared" si="4"/>
        <v>8.6340119425547908</v>
      </c>
      <c r="I85" s="2">
        <f t="shared" si="6"/>
        <v>8.3885404675090314E-2</v>
      </c>
      <c r="J85" s="2">
        <f>E85*B85</f>
        <v>1475.1765032417179</v>
      </c>
      <c r="K85" s="2">
        <f>F85*B85</f>
        <v>590.07060129668719</v>
      </c>
      <c r="L85" s="2">
        <f>G85*C85</f>
        <v>322415243.11091691</v>
      </c>
      <c r="M85" s="2">
        <f t="shared" si="5"/>
        <v>19.591350847599788</v>
      </c>
      <c r="N85" s="2">
        <f t="shared" si="7"/>
        <v>0.13267556884452247</v>
      </c>
      <c r="O85" s="2">
        <f>J85*C85</f>
        <v>84636132.362026751</v>
      </c>
      <c r="P85" s="2">
        <f>K85*C85</f>
        <v>33854452.944810703</v>
      </c>
      <c r="Q85">
        <v>5.3220000000000001</v>
      </c>
      <c r="R85">
        <v>1.3971</v>
      </c>
      <c r="S85">
        <v>0.55879999999999996</v>
      </c>
      <c r="T85">
        <v>1.347990392653319</v>
      </c>
      <c r="U85">
        <v>1.0615424342144888</v>
      </c>
      <c r="V85">
        <v>0.84923394737159108</v>
      </c>
    </row>
    <row r="86" spans="1:22" x14ac:dyDescent="0.25">
      <c r="A86" s="2">
        <v>84</v>
      </c>
      <c r="B86">
        <f>B85*(1+$X$7)</f>
        <v>1148.3077942238879</v>
      </c>
      <c r="C86">
        <f>C85*(1+$X$5)</f>
        <v>60242.241375753838</v>
      </c>
      <c r="D86">
        <f>(($X$3)*D85^($X$2)+(1-$X$4)*D85)/(1+$X$5+$X$7)</f>
        <v>5.3220164236806431</v>
      </c>
      <c r="E86" s="2">
        <f>D86^($X$2)</f>
        <v>1.3970605912085035</v>
      </c>
      <c r="F86" s="2">
        <f>(1-$X$3)*E86</f>
        <v>0.5588242364834014</v>
      </c>
      <c r="G86" s="2">
        <f>D86*B86</f>
        <v>6111.3129403000239</v>
      </c>
      <c r="H86" s="2">
        <f t="shared" si="4"/>
        <v>8.7178969129275714</v>
      </c>
      <c r="I86" s="2">
        <f t="shared" si="6"/>
        <v>8.3884970372780643E-2</v>
      </c>
      <c r="J86" s="2">
        <f>E86*B86</f>
        <v>1604.2555658877573</v>
      </c>
      <c r="K86" s="2">
        <f>F86*B86</f>
        <v>641.70222635510299</v>
      </c>
      <c r="L86" s="2">
        <f>G86*C86</f>
        <v>368159189.27232194</v>
      </c>
      <c r="M86" s="2">
        <f t="shared" si="5"/>
        <v>19.724025982141999</v>
      </c>
      <c r="N86" s="2">
        <f t="shared" si="7"/>
        <v>0.13267513454221103</v>
      </c>
      <c r="O86" s="2">
        <f>J86*C86</f>
        <v>96643951.028606832</v>
      </c>
      <c r="P86" s="2">
        <f>K86*C86</f>
        <v>38657580.411442742</v>
      </c>
      <c r="Q86">
        <v>5.3220000000000001</v>
      </c>
      <c r="R86">
        <v>1.3971</v>
      </c>
      <c r="S86">
        <v>0.55879999999999996</v>
      </c>
      <c r="T86">
        <v>1.347990392653319</v>
      </c>
      <c r="U86">
        <v>1.0615424342144888</v>
      </c>
      <c r="V86">
        <v>0.84923394737159108</v>
      </c>
    </row>
    <row r="87" spans="1:22" x14ac:dyDescent="0.25">
      <c r="A87">
        <v>85</v>
      </c>
      <c r="B87">
        <f>B86*(1+$X$7)</f>
        <v>1248.784726218478</v>
      </c>
      <c r="C87">
        <f>C86*(1+$X$5)</f>
        <v>63254.353444541535</v>
      </c>
      <c r="D87">
        <f>(($X$3)*D86^($X$2)+(1-$X$4)*D86)/(1+$X$5+$X$7)</f>
        <v>5.3220329230172592</v>
      </c>
      <c r="E87" s="2">
        <f>D87^($X$2)</f>
        <v>1.3970614574419964</v>
      </c>
      <c r="F87" s="2">
        <f>(1-$X$3)*E87</f>
        <v>0.5588245829767986</v>
      </c>
      <c r="G87" s="2">
        <f>D87*B87</f>
        <v>6646.0734266958343</v>
      </c>
      <c r="H87" s="2">
        <f t="shared" si="4"/>
        <v>8.8017814971074699</v>
      </c>
      <c r="I87" s="2">
        <f t="shared" si="6"/>
        <v>8.3884584179898525E-2</v>
      </c>
      <c r="J87" s="2">
        <f>E87*B87</f>
        <v>1744.6290096420912</v>
      </c>
      <c r="K87" s="2">
        <f>F87*B87</f>
        <v>697.85160385683662</v>
      </c>
      <c r="L87" s="2">
        <f>G87*C87</f>
        <v>420393077.55059361</v>
      </c>
      <c r="M87" s="2">
        <f t="shared" si="5"/>
        <v>19.85670073049133</v>
      </c>
      <c r="N87" s="2">
        <f t="shared" si="7"/>
        <v>0.13267474834933068</v>
      </c>
      <c r="O87" s="2">
        <f>J87*C87</f>
        <v>110355380.0055013</v>
      </c>
      <c r="P87" s="2">
        <f>K87*C87</f>
        <v>44142152.002200529</v>
      </c>
      <c r="Q87">
        <v>5.3220000000000001</v>
      </c>
      <c r="R87">
        <v>1.3971</v>
      </c>
      <c r="S87">
        <v>0.55879999999999996</v>
      </c>
      <c r="T87">
        <v>1.347990392653319</v>
      </c>
      <c r="U87">
        <v>1.0615424342144888</v>
      </c>
      <c r="V87">
        <v>0.84923394737159108</v>
      </c>
    </row>
    <row r="88" spans="1:22" x14ac:dyDescent="0.25">
      <c r="A88" s="2">
        <v>86</v>
      </c>
      <c r="B88">
        <f>B87*(1+$X$7)</f>
        <v>1358.0533897625946</v>
      </c>
      <c r="C88">
        <f>C87*(1+$X$5)</f>
        <v>66417.071116768609</v>
      </c>
      <c r="D88">
        <f>(($X$3)*D87^($X$2)+(1-$X$4)*D87)/(1+$X$5+$X$7)</f>
        <v>5.3220475947447135</v>
      </c>
      <c r="E88" s="2">
        <f>D88^($X$2)</f>
        <v>1.3970622277221747</v>
      </c>
      <c r="F88" s="2">
        <f>(1-$X$3)*E88</f>
        <v>0.5588248910888699</v>
      </c>
      <c r="G88" s="2">
        <f>D88*B88</f>
        <v>7227.6247765209218</v>
      </c>
      <c r="H88" s="2">
        <f t="shared" si="4"/>
        <v>8.8856657378744313</v>
      </c>
      <c r="I88" s="2">
        <f t="shared" si="6"/>
        <v>8.3884240766961327E-2</v>
      </c>
      <c r="J88" s="2">
        <f>E88*B88</f>
        <v>1897.2850940673814</v>
      </c>
      <c r="K88" s="2">
        <f>F88*B88</f>
        <v>758.91403762695256</v>
      </c>
      <c r="L88" s="2">
        <f>G88*C88</f>
        <v>480037668.7875089</v>
      </c>
      <c r="M88" s="2">
        <f t="shared" si="5"/>
        <v>19.989375135427725</v>
      </c>
      <c r="N88" s="2">
        <f t="shared" si="7"/>
        <v>0.13267440493639526</v>
      </c>
      <c r="O88" s="2">
        <f>J88*C88</f>
        <v>126012119.02145828</v>
      </c>
      <c r="P88" s="2">
        <f>K88*C88</f>
        <v>50404847.608583316</v>
      </c>
      <c r="Q88">
        <v>5.3220000000000001</v>
      </c>
      <c r="R88">
        <v>1.3971</v>
      </c>
      <c r="S88">
        <v>0.55879999999999996</v>
      </c>
      <c r="T88">
        <v>1.347990392653319</v>
      </c>
      <c r="U88">
        <v>1.0615424342144888</v>
      </c>
      <c r="V88">
        <v>0.84923394737159108</v>
      </c>
    </row>
    <row r="89" spans="1:22" x14ac:dyDescent="0.25">
      <c r="A89">
        <v>87</v>
      </c>
      <c r="B89">
        <f>B88*(1+$X$7)</f>
        <v>1476.8830613668215</v>
      </c>
      <c r="C89">
        <f>C88*(1+$X$5)</f>
        <v>69737.924672607041</v>
      </c>
      <c r="D89">
        <f>(($X$3)*D88^($X$2)+(1-$X$4)*D88)/(1+$X$5+$X$7)</f>
        <v>5.3220606413038452</v>
      </c>
      <c r="E89" s="2">
        <f>D89^($X$2)</f>
        <v>1.3970629126779841</v>
      </c>
      <c r="F89" s="2">
        <f>(1-$X$3)*E89</f>
        <v>0.55882516507119362</v>
      </c>
      <c r="G89" s="2">
        <f>D89*B89</f>
        <v>7860.0612127086924</v>
      </c>
      <c r="H89" s="2">
        <f t="shared" si="4"/>
        <v>8.9695496732693503</v>
      </c>
      <c r="I89" s="2">
        <f t="shared" si="6"/>
        <v>8.3883935394919007E-2</v>
      </c>
      <c r="J89" s="2">
        <f>E89*B89</f>
        <v>2063.2985513979097</v>
      </c>
      <c r="K89" s="2">
        <f>F89*B89</f>
        <v>825.31942055916375</v>
      </c>
      <c r="L89" s="2">
        <f>G89*C89</f>
        <v>548144356.77395916</v>
      </c>
      <c r="M89" s="2">
        <f t="shared" si="5"/>
        <v>20.122049234992076</v>
      </c>
      <c r="N89" s="2">
        <f t="shared" si="7"/>
        <v>0.13267409956435117</v>
      </c>
      <c r="O89" s="2">
        <f>J89*C89</f>
        <v>143890158.95448667</v>
      </c>
      <c r="P89" s="2">
        <f>K89*C89</f>
        <v>57556063.581794649</v>
      </c>
      <c r="Q89">
        <v>5.3220000000000001</v>
      </c>
      <c r="R89">
        <v>1.3971</v>
      </c>
      <c r="S89">
        <v>0.55879999999999996</v>
      </c>
      <c r="T89">
        <v>1.347990392653319</v>
      </c>
      <c r="U89">
        <v>1.0615424342144888</v>
      </c>
      <c r="V89">
        <v>0.84923394737159108</v>
      </c>
    </row>
    <row r="90" spans="1:22" x14ac:dyDescent="0.25">
      <c r="A90" s="2">
        <v>88</v>
      </c>
      <c r="B90">
        <f>B89*(1+$X$7)</f>
        <v>1606.1103292364182</v>
      </c>
      <c r="C90">
        <f>C89*(1+$X$5)</f>
        <v>73224.820906237394</v>
      </c>
      <c r="D90">
        <f>(($X$3)*D89^($X$2)+(1-$X$4)*D89)/(1+$X$5+$X$7)</f>
        <v>5.3220722427117</v>
      </c>
      <c r="E90" s="2">
        <f>D90^($X$2)</f>
        <v>1.3970635217609544</v>
      </c>
      <c r="F90" s="2">
        <f>(1-$X$3)*E90</f>
        <v>0.5588254087043818</v>
      </c>
      <c r="G90" s="2">
        <f>D90*B90</f>
        <v>8547.8352019616905</v>
      </c>
      <c r="H90" s="2">
        <f t="shared" si="4"/>
        <v>9.05343333711909</v>
      </c>
      <c r="I90" s="2">
        <f t="shared" si="6"/>
        <v>8.3883663849739776E-2</v>
      </c>
      <c r="J90" s="2">
        <f>E90*B90</f>
        <v>2243.8381528996765</v>
      </c>
      <c r="K90" s="2">
        <f>F90*B90</f>
        <v>897.53526115987063</v>
      </c>
      <c r="L90" s="2">
        <f>G90*C90</f>
        <v>625913701.7996763</v>
      </c>
      <c r="M90" s="2">
        <f t="shared" si="5"/>
        <v>20.254723063011248</v>
      </c>
      <c r="N90" s="2">
        <f t="shared" si="7"/>
        <v>0.13267382801917194</v>
      </c>
      <c r="O90" s="2">
        <f>J90*C90</f>
        <v>164304646.88866132</v>
      </c>
      <c r="P90" s="2">
        <f>K90*C90</f>
        <v>65721858.755464531</v>
      </c>
      <c r="Q90">
        <v>5.3220000000000001</v>
      </c>
      <c r="R90">
        <v>1.3971</v>
      </c>
      <c r="S90">
        <v>0.55879999999999996</v>
      </c>
      <c r="T90">
        <v>1.347990392653319</v>
      </c>
      <c r="U90">
        <v>1.0615424342144888</v>
      </c>
      <c r="V90">
        <v>0.84923394737159108</v>
      </c>
    </row>
    <row r="91" spans="1:22" x14ac:dyDescent="0.25">
      <c r="A91">
        <v>89</v>
      </c>
      <c r="B91">
        <f>B90*(1+$X$7)</f>
        <v>1746.6449830446047</v>
      </c>
      <c r="C91">
        <f>C90*(1+$X$5)</f>
        <v>76886.061951549273</v>
      </c>
      <c r="D91">
        <f>(($X$3)*D90^($X$2)+(1-$X$4)*D90)/(1+$X$5+$X$7)</f>
        <v>5.3220825590453087</v>
      </c>
      <c r="E91" s="2">
        <f>D91^($X$2)</f>
        <v>1.397064063375631</v>
      </c>
      <c r="F91" s="2">
        <f>(1-$X$3)*E91</f>
        <v>0.55882562535025249</v>
      </c>
      <c r="G91" s="2">
        <f>D91*B91</f>
        <v>9295.7888011056802</v>
      </c>
      <c r="H91" s="2">
        <f t="shared" si="4"/>
        <v>9.1373167595033209</v>
      </c>
      <c r="I91" s="2">
        <f t="shared" si="6"/>
        <v>8.3883422384230855E-2</v>
      </c>
      <c r="J91" s="2">
        <f>E91*B91</f>
        <v>2440.1749372869558</v>
      </c>
      <c r="K91" s="2">
        <f>F91*B91</f>
        <v>976.06997491478239</v>
      </c>
      <c r="L91" s="2">
        <f>G91*C91</f>
        <v>714716593.65032923</v>
      </c>
      <c r="M91" s="2">
        <f t="shared" si="5"/>
        <v>20.387396649564909</v>
      </c>
      <c r="N91" s="2">
        <f t="shared" si="7"/>
        <v>0.13267358655366124</v>
      </c>
      <c r="O91" s="2">
        <f>J91*C91</f>
        <v>187615441.40086275</v>
      </c>
      <c r="P91" s="2">
        <f>K91*C91</f>
        <v>75046176.560345098</v>
      </c>
      <c r="Q91">
        <v>5.3220000000000001</v>
      </c>
      <c r="R91">
        <v>1.3971</v>
      </c>
      <c r="S91">
        <v>0.55879999999999996</v>
      </c>
      <c r="T91">
        <v>1.347990392653319</v>
      </c>
      <c r="U91">
        <v>1.0615424342144888</v>
      </c>
      <c r="V91">
        <v>0.84923394737159108</v>
      </c>
    </row>
    <row r="92" spans="1:22" x14ac:dyDescent="0.25">
      <c r="A92" s="2">
        <v>90</v>
      </c>
      <c r="B92">
        <f>B91*(1+$X$7)</f>
        <v>1899.4764190610074</v>
      </c>
      <c r="C92">
        <f>C91*(1+$X$5)</f>
        <v>80730.365049126733</v>
      </c>
      <c r="D92">
        <f>(($X$3)*D91^($X$2)+(1-$X$4)*D91)/(1+$X$5+$X$7)</f>
        <v>5.3220917326503567</v>
      </c>
      <c r="E92" s="2">
        <f>D92^($X$2)</f>
        <v>1.3970645449955597</v>
      </c>
      <c r="F92" s="2">
        <f>(1-$X$3)*E92</f>
        <v>0.55882581799822384</v>
      </c>
      <c r="G92" s="2">
        <f>D92*B92</f>
        <v>10109.187746248892</v>
      </c>
      <c r="H92" s="2">
        <f t="shared" si="4"/>
        <v>9.2211999671696354</v>
      </c>
      <c r="I92" s="2">
        <f t="shared" si="6"/>
        <v>8.3883207666314519E-2</v>
      </c>
      <c r="J92" s="2">
        <f>E92*B92</f>
        <v>2653.6911591252615</v>
      </c>
      <c r="K92" s="2">
        <f>F92*B92</f>
        <v>1061.4764636501045</v>
      </c>
      <c r="L92" s="2">
        <f>G92*C92</f>
        <v>816118417.10483181</v>
      </c>
      <c r="M92" s="2">
        <f t="shared" si="5"/>
        <v>20.520070021400656</v>
      </c>
      <c r="N92" s="2">
        <f t="shared" si="7"/>
        <v>0.13267337183574668</v>
      </c>
      <c r="O92" s="2">
        <f>J92*C92</f>
        <v>214233456.00382262</v>
      </c>
      <c r="P92" s="2">
        <f>K92*C92</f>
        <v>85693382.401529044</v>
      </c>
      <c r="Q92">
        <v>5.3220000000000001</v>
      </c>
      <c r="R92">
        <v>1.3971</v>
      </c>
      <c r="S92">
        <v>0.55879999999999996</v>
      </c>
      <c r="T92">
        <v>1.347990392653319</v>
      </c>
      <c r="U92">
        <v>1.0615424342144888</v>
      </c>
      <c r="V92">
        <v>0.84923394737159108</v>
      </c>
    </row>
    <row r="93" spans="1:22" x14ac:dyDescent="0.25">
      <c r="A93">
        <v>91</v>
      </c>
      <c r="B93">
        <f>B92*(1+$X$7)</f>
        <v>2065.6806057288454</v>
      </c>
      <c r="C93">
        <f>C92*(1+$X$5)</f>
        <v>84766.883301583075</v>
      </c>
      <c r="D93">
        <f>(($X$3)*D92^($X$2)+(1-$X$4)*D92)/(1+$X$5+$X$7)</f>
        <v>5.3220998901052177</v>
      </c>
      <c r="E93" s="2">
        <f>D93^($X$2)</f>
        <v>1.397064973266418</v>
      </c>
      <c r="F93" s="2">
        <f>(1-$X$3)*E93</f>
        <v>0.55882598930656724</v>
      </c>
      <c r="G93" s="2">
        <f>D93*B93</f>
        <v>10993.758524741968</v>
      </c>
      <c r="H93" s="2">
        <f t="shared" si="4"/>
        <v>9.3050829839026878</v>
      </c>
      <c r="I93" s="2">
        <f t="shared" si="6"/>
        <v>8.3883016733052429E-2</v>
      </c>
      <c r="J93" s="2">
        <f>E93*B93</f>
        <v>2885.8900202195277</v>
      </c>
      <c r="K93" s="2">
        <f>F93*B93</f>
        <v>1154.356008087811</v>
      </c>
      <c r="L93" s="2">
        <f>G93*C93</f>
        <v>931906645.91258657</v>
      </c>
      <c r="M93" s="2">
        <f t="shared" si="5"/>
        <v>20.652743202303142</v>
      </c>
      <c r="N93" s="2">
        <f t="shared" si="7"/>
        <v>0.13267318090248637</v>
      </c>
      <c r="O93" s="2">
        <f>J93*C93</f>
        <v>244627902.56515193</v>
      </c>
      <c r="P93" s="2">
        <f>K93*C93</f>
        <v>97851161.02606076</v>
      </c>
      <c r="Q93">
        <v>5.3220000000000001</v>
      </c>
      <c r="R93">
        <v>1.3971</v>
      </c>
      <c r="S93">
        <v>0.55879999999999996</v>
      </c>
      <c r="T93">
        <v>1.347990392653319</v>
      </c>
      <c r="U93">
        <v>1.0615424342144888</v>
      </c>
      <c r="V93">
        <v>0.84923394737159108</v>
      </c>
    </row>
    <row r="94" spans="1:22" x14ac:dyDescent="0.25">
      <c r="A94" s="2">
        <v>92</v>
      </c>
      <c r="B94">
        <f>B93*(1+$X$7)</f>
        <v>2246.4276587301192</v>
      </c>
      <c r="C94">
        <f>C93*(1+$X$5)</f>
        <v>89005.22746666224</v>
      </c>
      <c r="D94">
        <f>(($X$3)*D93^($X$2)+(1-$X$4)*D93)/(1+$X$5+$X$7)</f>
        <v>5.3221071439674414</v>
      </c>
      <c r="E94" s="2">
        <f>D94^($X$2)</f>
        <v>1.397065354097726</v>
      </c>
      <c r="F94" s="2">
        <f>(1-$X$3)*E94</f>
        <v>0.55882614163909039</v>
      </c>
      <c r="G94" s="2">
        <f>D94*B94</f>
        <v>11955.728690933622</v>
      </c>
      <c r="H94" s="2">
        <f t="shared" si="4"/>
        <v>9.3889658308524115</v>
      </c>
      <c r="I94" s="2">
        <f t="shared" si="6"/>
        <v>8.3882846949723699E-2</v>
      </c>
      <c r="J94" s="2">
        <f>E94*B94</f>
        <v>3138.4062524987198</v>
      </c>
      <c r="K94" s="2">
        <f>F94*B94</f>
        <v>1255.3625009994878</v>
      </c>
      <c r="L94" s="2">
        <f>G94*C94</f>
        <v>1064122351.666247</v>
      </c>
      <c r="M94" s="2">
        <f t="shared" si="5"/>
        <v>20.785416213422298</v>
      </c>
      <c r="N94" s="2">
        <f t="shared" si="7"/>
        <v>0.13267301111915586</v>
      </c>
      <c r="O94" s="2">
        <f>J94*C94</f>
        <v>279334562.38644356</v>
      </c>
      <c r="P94" s="2">
        <f>K94*C94</f>
        <v>111733824.95457742</v>
      </c>
      <c r="Q94">
        <v>5.3220000000000001</v>
      </c>
      <c r="R94">
        <v>1.3971</v>
      </c>
      <c r="S94">
        <v>0.55879999999999996</v>
      </c>
      <c r="T94">
        <v>1.347990392653319</v>
      </c>
      <c r="U94">
        <v>1.0615424342144888</v>
      </c>
      <c r="V94">
        <v>0.84923394737159108</v>
      </c>
    </row>
    <row r="95" spans="1:22" x14ac:dyDescent="0.25">
      <c r="A95">
        <v>93</v>
      </c>
      <c r="B95">
        <f>B94*(1+$X$7)</f>
        <v>2442.9900788690043</v>
      </c>
      <c r="C95">
        <f>C94*(1+$X$5)</f>
        <v>93455.488839995349</v>
      </c>
      <c r="D95">
        <f>(($X$3)*D94^($X$2)+(1-$X$4)*D94)/(1+$X$5+$X$7)</f>
        <v>5.3221135943267939</v>
      </c>
      <c r="E95" s="2">
        <f>D95^($X$2)</f>
        <v>1.3970656927443921</v>
      </c>
      <c r="F95" s="2">
        <f>(1-$X$3)*E95</f>
        <v>0.5588262770977569</v>
      </c>
      <c r="G95" s="2">
        <f>D95*B95</f>
        <v>13001.870709554214</v>
      </c>
      <c r="H95" s="2">
        <f t="shared" si="4"/>
        <v>9.4728485268258957</v>
      </c>
      <c r="I95" s="2">
        <f t="shared" si="6"/>
        <v>8.3882695973484189E-2</v>
      </c>
      <c r="J95" s="2">
        <f>E95*B95</f>
        <v>3413.0176269028025</v>
      </c>
      <c r="K95" s="2">
        <f>F95*B95</f>
        <v>1365.2070507611211</v>
      </c>
      <c r="L95" s="2">
        <f>G95*C95</f>
        <v>1215096182.9958062</v>
      </c>
      <c r="M95" s="2">
        <f t="shared" si="5"/>
        <v>20.918089073565213</v>
      </c>
      <c r="N95" s="2">
        <f t="shared" si="7"/>
        <v>0.13267286014291457</v>
      </c>
      <c r="O95" s="2">
        <f>J95*C95</f>
        <v>318965230.74172229</v>
      </c>
      <c r="P95" s="2">
        <f>K95*C95</f>
        <v>127586092.29668891</v>
      </c>
      <c r="Q95">
        <v>5.3220000000000001</v>
      </c>
      <c r="R95">
        <v>1.3971</v>
      </c>
      <c r="S95">
        <v>0.55879999999999996</v>
      </c>
      <c r="T95">
        <v>1.347990392653319</v>
      </c>
      <c r="U95">
        <v>1.0615424342144888</v>
      </c>
      <c r="V95">
        <v>0.84923394737159108</v>
      </c>
    </row>
    <row r="96" spans="1:22" x14ac:dyDescent="0.25">
      <c r="A96" s="2">
        <v>94</v>
      </c>
      <c r="B96">
        <f>B95*(1+$X$7)</f>
        <v>2656.7517107700419</v>
      </c>
      <c r="C96">
        <f>C95*(1+$X$5)</f>
        <v>98128.263281995125</v>
      </c>
      <c r="D96">
        <f>(($X$3)*D95^($X$2)+(1-$X$4)*D95)/(1+$X$5+$X$7)</f>
        <v>5.3221193301862799</v>
      </c>
      <c r="E96" s="2">
        <f>D96^($X$2)</f>
        <v>1.3970659938792291</v>
      </c>
      <c r="F96" s="2">
        <f>(1-$X$3)*E96</f>
        <v>0.55882639755169172</v>
      </c>
      <c r="G96" s="2">
        <f>D96*B96</f>
        <v>14139.549635394709</v>
      </c>
      <c r="H96" s="2">
        <f t="shared" si="4"/>
        <v>9.5567310885469148</v>
      </c>
      <c r="I96" s="2">
        <f t="shared" si="6"/>
        <v>8.3882561721019044E-2</v>
      </c>
      <c r="J96" s="2">
        <f>E96*B96</f>
        <v>3711.6574692972908</v>
      </c>
      <c r="K96" s="2">
        <f>F96*B96</f>
        <v>1484.6629877189166</v>
      </c>
      <c r="L96" s="2">
        <f>G96*C96</f>
        <v>1387489449.3108501</v>
      </c>
      <c r="M96" s="2">
        <f t="shared" si="5"/>
        <v>21.050761799455664</v>
      </c>
      <c r="N96" s="2">
        <f t="shared" si="7"/>
        <v>0.1326727258904512</v>
      </c>
      <c r="O96" s="2">
        <f>J96*C96</f>
        <v>364218501.3597883</v>
      </c>
      <c r="P96" s="2">
        <f>K96*C96</f>
        <v>145687400.54391533</v>
      </c>
      <c r="Q96">
        <v>5.3220000000000001</v>
      </c>
      <c r="R96">
        <v>1.3971</v>
      </c>
      <c r="S96">
        <v>0.55879999999999996</v>
      </c>
      <c r="T96">
        <v>1.347990392653319</v>
      </c>
      <c r="U96">
        <v>1.0615424342144888</v>
      </c>
      <c r="V96">
        <v>0.84923394737159108</v>
      </c>
    </row>
    <row r="97" spans="1:24" x14ac:dyDescent="0.25">
      <c r="A97">
        <v>95</v>
      </c>
      <c r="B97">
        <f>B96*(1+$X$7)</f>
        <v>2889.2174854624204</v>
      </c>
      <c r="C97">
        <f>C96*(1+$X$5)</f>
        <v>103034.67644609489</v>
      </c>
      <c r="D97">
        <f>(($X$3)*D96^($X$2)+(1-$X$4)*D96)/(1+$X$5+$X$7)</f>
        <v>5.3221244306901907</v>
      </c>
      <c r="E97" s="2">
        <f>D97^($X$2)</f>
        <v>1.3970662616574352</v>
      </c>
      <c r="F97" s="2">
        <f>(1-$X$3)*E97</f>
        <v>0.55882650466297412</v>
      </c>
      <c r="G97" s="2">
        <f>D97*B97</f>
        <v>15376.774964956829</v>
      </c>
      <c r="H97" s="2">
        <f t="shared" si="4"/>
        <v>9.6406135308867125</v>
      </c>
      <c r="I97" s="2">
        <f t="shared" si="6"/>
        <v>8.3882442339797691E-2</v>
      </c>
      <c r="J97" s="2">
        <f>E97*B97</f>
        <v>4036.4282715302788</v>
      </c>
      <c r="K97" s="2">
        <f>F97*B97</f>
        <v>1614.5713086121116</v>
      </c>
      <c r="L97" s="2">
        <f>G97*C97</f>
        <v>1584341033.298739</v>
      </c>
      <c r="M97" s="2">
        <f t="shared" si="5"/>
        <v>21.183434405964892</v>
      </c>
      <c r="N97" s="2">
        <f t="shared" si="7"/>
        <v>0.13267260650922807</v>
      </c>
      <c r="O97" s="2">
        <f>J97*C97</f>
        <v>415892080.95499235</v>
      </c>
      <c r="P97" s="2">
        <f>K97*C97</f>
        <v>166356832.38199693</v>
      </c>
      <c r="Q97">
        <v>5.3220000000000001</v>
      </c>
      <c r="R97">
        <v>1.3971</v>
      </c>
      <c r="S97">
        <v>0.55879999999999996</v>
      </c>
      <c r="T97">
        <v>1.347990392653319</v>
      </c>
      <c r="U97">
        <v>1.0615424342144888</v>
      </c>
      <c r="V97">
        <v>0.84923394737159108</v>
      </c>
    </row>
    <row r="98" spans="1:24" x14ac:dyDescent="0.25">
      <c r="A98" s="2">
        <v>96</v>
      </c>
      <c r="B98">
        <f>B97*(1+$X$7)</f>
        <v>3142.0240154403818</v>
      </c>
      <c r="C98">
        <f>C97*(1+$X$5)</f>
        <v>108186.41026839965</v>
      </c>
      <c r="D98">
        <f>(($X$3)*D97^($X$2)+(1-$X$4)*D97)/(1+$X$5+$X$7)</f>
        <v>5.3221289662161304</v>
      </c>
      <c r="E98" s="2">
        <f>D98^($X$2)</f>
        <v>1.3970664997739315</v>
      </c>
      <c r="F98" s="2">
        <f>(1-$X$3)*E98</f>
        <v>0.55882659990957262</v>
      </c>
      <c r="G98" s="2">
        <f>D98*B98</f>
        <v>16722.257025121973</v>
      </c>
      <c r="H98" s="2">
        <f t="shared" si="4"/>
        <v>9.7244958670692121</v>
      </c>
      <c r="I98" s="2">
        <f t="shared" si="6"/>
        <v>8.3882336182499628E-2</v>
      </c>
      <c r="J98" s="2">
        <f>E98*B98</f>
        <v>4389.6164934569279</v>
      </c>
      <c r="K98" s="2">
        <f>F98*B98</f>
        <v>1755.8465973827711</v>
      </c>
      <c r="L98" s="2">
        <f>G98*C98</f>
        <v>1809120959.1334739</v>
      </c>
      <c r="M98" s="2">
        <f t="shared" si="5"/>
        <v>21.316106906316826</v>
      </c>
      <c r="N98" s="2">
        <f t="shared" si="7"/>
        <v>0.13267250035193356</v>
      </c>
      <c r="O98" s="2">
        <f>J98*C98</f>
        <v>474896850.88206506</v>
      </c>
      <c r="P98" s="2">
        <f>K98*C98</f>
        <v>189958740.352826</v>
      </c>
      <c r="Q98">
        <v>5.3220000000000001</v>
      </c>
      <c r="R98">
        <v>1.3971</v>
      </c>
      <c r="S98">
        <v>0.55879999999999996</v>
      </c>
      <c r="T98">
        <v>1.347990392653319</v>
      </c>
      <c r="U98">
        <v>1.0615424342144888</v>
      </c>
      <c r="V98">
        <v>0.84923394737159108</v>
      </c>
    </row>
    <row r="99" spans="1:24" x14ac:dyDescent="0.25">
      <c r="A99">
        <v>97</v>
      </c>
      <c r="B99">
        <f>B98*(1+$X$7)</f>
        <v>3416.9511167914152</v>
      </c>
      <c r="C99">
        <f>C98*(1+$X$5)</f>
        <v>113595.73078181963</v>
      </c>
      <c r="D99">
        <f>(($X$3)*D98^($X$2)+(1-$X$4)*D98)/(1+$X$5+$X$7)</f>
        <v>5.3221329993460804</v>
      </c>
      <c r="E99" s="2">
        <f>D99^($X$2)</f>
        <v>1.3970667115143485</v>
      </c>
      <c r="F99" s="2">
        <f>(1-$X$3)*E99</f>
        <v>0.55882668460573937</v>
      </c>
      <c r="G99" s="2">
        <f>D99*B99</f>
        <v>18185.468295828032</v>
      </c>
      <c r="H99" s="2">
        <f t="shared" si="4"/>
        <v>9.8083781088535016</v>
      </c>
      <c r="I99" s="2">
        <f t="shared" si="6"/>
        <v>8.3882241784289491E-2</v>
      </c>
      <c r="J99" s="2">
        <f>E99*B99</f>
        <v>4773.7086601410629</v>
      </c>
      <c r="K99" s="2">
        <f>F99*B99</f>
        <v>1909.483464056425</v>
      </c>
      <c r="L99" s="2">
        <f>G99*C99</f>
        <v>2065791560.6741972</v>
      </c>
      <c r="M99" s="2">
        <f t="shared" si="5"/>
        <v>21.448779312270545</v>
      </c>
      <c r="N99" s="2">
        <f t="shared" si="7"/>
        <v>0.13267240595371987</v>
      </c>
      <c r="O99" s="2">
        <f>J99*C99</f>
        <v>542272923.78822505</v>
      </c>
      <c r="P99" s="2">
        <f>K99*C99</f>
        <v>216909169.51528999</v>
      </c>
      <c r="Q99">
        <v>5.3220000000000001</v>
      </c>
      <c r="R99">
        <v>1.3971</v>
      </c>
      <c r="S99">
        <v>0.55879999999999996</v>
      </c>
      <c r="T99">
        <v>1.347990392653319</v>
      </c>
      <c r="U99">
        <v>1.0615424342144888</v>
      </c>
      <c r="V99">
        <v>0.84923394737159108</v>
      </c>
    </row>
    <row r="100" spans="1:24" x14ac:dyDescent="0.25">
      <c r="A100" s="2">
        <v>98</v>
      </c>
      <c r="B100">
        <f>B99*(1+$X$7)</f>
        <v>3715.9343395106639</v>
      </c>
      <c r="C100">
        <f>C99*(1+$X$5)</f>
        <v>119275.51732091061</v>
      </c>
      <c r="D100">
        <f>(($X$3)*D99^($X$2)+(1-$X$4)*D99)/(1+$X$5+$X$7)</f>
        <v>5.3221365857299068</v>
      </c>
      <c r="E100" s="2">
        <f>D100^($X$2)</f>
        <v>1.397066899800365</v>
      </c>
      <c r="F100" s="2">
        <f>(1-$X$3)*E100</f>
        <v>0.55882675992014608</v>
      </c>
      <c r="G100" s="2">
        <f>D100*B100</f>
        <v>19776.710098479802</v>
      </c>
      <c r="H100" s="2">
        <f t="shared" si="4"/>
        <v>9.8922602666960966</v>
      </c>
      <c r="I100" s="2">
        <f t="shared" si="6"/>
        <v>8.3882157842595007E-2</v>
      </c>
      <c r="J100" s="2">
        <f>E100*B100</f>
        <v>5191.4088675618805</v>
      </c>
      <c r="K100" s="2">
        <f>F100*B100</f>
        <v>2076.5635470247526</v>
      </c>
      <c r="L100" s="2">
        <f>G100*C100</f>
        <v>2358877327.9018555</v>
      </c>
      <c r="M100" s="2">
        <f t="shared" si="5"/>
        <v>21.581451634282573</v>
      </c>
      <c r="N100" s="2">
        <f t="shared" si="7"/>
        <v>0.13267232201202717</v>
      </c>
      <c r="O100" s="2">
        <f>J100*C100</f>
        <v>619207978.30280602</v>
      </c>
      <c r="P100" s="2">
        <f>K100*C100</f>
        <v>247683191.32112247</v>
      </c>
      <c r="Q100">
        <v>5.3220000000000001</v>
      </c>
      <c r="R100">
        <v>1.3971</v>
      </c>
      <c r="S100">
        <v>0.55879999999999996</v>
      </c>
      <c r="T100">
        <v>1.347990392653319</v>
      </c>
      <c r="U100">
        <v>1.0615424342144888</v>
      </c>
      <c r="V100">
        <v>0.84923394737159108</v>
      </c>
    </row>
    <row r="101" spans="1:24" x14ac:dyDescent="0.25">
      <c r="A101">
        <v>99</v>
      </c>
      <c r="B101">
        <f>B100*(1+$X$7)</f>
        <v>4041.0785942178468</v>
      </c>
      <c r="C101">
        <f>C100*(1+$X$5)</f>
        <v>125239.29318695614</v>
      </c>
      <c r="D101">
        <f>(($X$3)*D100^($X$2)+(1-$X$4)*D100)/(1+$X$5+$X$7)</f>
        <v>5.3221397748532109</v>
      </c>
      <c r="E101" s="2">
        <f>D101^($X$2)</f>
        <v>1.3970670672300229</v>
      </c>
      <c r="F101" s="2">
        <f>(1-$X$3)*E101</f>
        <v>0.55882682689200924</v>
      </c>
      <c r="G101" s="2">
        <f>D101*B101</f>
        <v>21507.185119594702</v>
      </c>
      <c r="H101" s="2">
        <f t="shared" si="4"/>
        <v>9.9761423498952322</v>
      </c>
      <c r="I101" s="2">
        <f t="shared" si="6"/>
        <v>8.3882083199135593E-2</v>
      </c>
      <c r="J101" s="2">
        <f>E101*B101</f>
        <v>5645.6578200699514</v>
      </c>
      <c r="K101" s="2">
        <f>F101*B101</f>
        <v>2258.2631280279807</v>
      </c>
      <c r="L101" s="2">
        <f>G101*C101</f>
        <v>2693544662.8190613</v>
      </c>
      <c r="M101" s="2">
        <f>LN(L101)</f>
        <v>21.71412388165114</v>
      </c>
      <c r="N101" s="2">
        <f>M101-M100</f>
        <v>0.13267224736856775</v>
      </c>
      <c r="O101" s="2">
        <f>J101*C101</f>
        <v>707058194.96097231</v>
      </c>
      <c r="P101" s="2">
        <f>K101*C101</f>
        <v>282823277.98438895</v>
      </c>
      <c r="Q101">
        <v>5.3220000000000001</v>
      </c>
      <c r="R101">
        <v>1.3971</v>
      </c>
      <c r="S101">
        <v>0.55879999999999996</v>
      </c>
      <c r="T101">
        <v>1.347990392653319</v>
      </c>
      <c r="U101">
        <v>1.0615424342144888</v>
      </c>
      <c r="V101">
        <v>0.84923394737159108</v>
      </c>
    </row>
    <row r="102" spans="1:24" x14ac:dyDescent="0.25">
      <c r="A102" s="2">
        <v>100</v>
      </c>
      <c r="B102">
        <f t="shared" ref="B102:B165" si="8">B101*(1+$X$7)</f>
        <v>4394.6729712119077</v>
      </c>
      <c r="C102">
        <f t="shared" ref="C102:C165" si="9">C101*(1+$X$5)</f>
        <v>131501.25784630395</v>
      </c>
      <c r="D102">
        <f>(($X$102)*D101^($X$2)+(1-$X$4)*D101)/(1+$X$5+$X$7)</f>
        <v>4.8308662793865071</v>
      </c>
      <c r="E102" s="3">
        <f>D102^($X$2)</f>
        <v>1.3702663830185871</v>
      </c>
      <c r="F102" s="3">
        <f>(1-$X$102)*E102</f>
        <v>1.0962131064148697</v>
      </c>
      <c r="G102" s="3">
        <f>D102*B102</f>
        <v>21230.077465558916</v>
      </c>
      <c r="H102" s="3">
        <f t="shared" si="4"/>
        <v>9.9631742035629447</v>
      </c>
      <c r="I102" s="2">
        <f t="shared" si="6"/>
        <v>-1.2968146332287489E-2</v>
      </c>
      <c r="J102" s="3">
        <f>E102*B102</f>
        <v>6021.8726368120879</v>
      </c>
      <c r="K102" s="3">
        <f>F102*B102</f>
        <v>4817.4981094496707</v>
      </c>
      <c r="L102" s="3">
        <f>G102*C102</f>
        <v>2791781890.8954701</v>
      </c>
      <c r="M102" s="3">
        <f>LN(L102)</f>
        <v>21.749945899488285</v>
      </c>
      <c r="N102" s="2">
        <f t="shared" ref="N102:N112" si="10">M102-M101</f>
        <v>3.5822017837144671E-2</v>
      </c>
      <c r="O102" s="3">
        <f>J102*C102</f>
        <v>791883826.3310287</v>
      </c>
      <c r="P102" s="3">
        <f>K102*C102</f>
        <v>633507061.06482291</v>
      </c>
      <c r="Q102">
        <v>5.3220000000000001</v>
      </c>
      <c r="R102">
        <v>1.3971</v>
      </c>
      <c r="S102">
        <v>0.55879999999999996</v>
      </c>
      <c r="T102">
        <v>1.347990392653319</v>
      </c>
      <c r="U102">
        <v>1.0615424342144888</v>
      </c>
      <c r="V102">
        <v>0.84923394737159108</v>
      </c>
      <c r="W102" t="s">
        <v>26</v>
      </c>
      <c r="X102">
        <v>0.2</v>
      </c>
    </row>
    <row r="103" spans="1:24" x14ac:dyDescent="0.25">
      <c r="A103">
        <v>101</v>
      </c>
      <c r="B103">
        <f t="shared" si="8"/>
        <v>4779.2068561929491</v>
      </c>
      <c r="C103">
        <f t="shared" si="9"/>
        <v>138076.32073861916</v>
      </c>
      <c r="D103">
        <f>(($X$102)*D102^($X$2)+(1-$X$4)*D102)/(1+$X$5+$X$7)</f>
        <v>4.4029030596945002</v>
      </c>
      <c r="E103" s="3">
        <f t="shared" ref="E103:E166" si="11">D103^($X$2)</f>
        <v>1.345079100265743</v>
      </c>
      <c r="F103" s="3">
        <f>(1-$X$102)*E103</f>
        <v>1.0760632802125945</v>
      </c>
      <c r="G103" s="3">
        <f t="shared" ref="G103:G166" si="12">D103*B103</f>
        <v>21042.384490044868</v>
      </c>
      <c r="H103" s="3">
        <f t="shared" si="4"/>
        <v>9.9542939917060398</v>
      </c>
      <c r="I103" s="2">
        <f t="shared" si="6"/>
        <v>-8.8802118569049071E-3</v>
      </c>
      <c r="J103" s="3">
        <f t="shared" ref="J103:J166" si="13">E103*B103</f>
        <v>6428.4112581118816</v>
      </c>
      <c r="K103" s="3">
        <f t="shared" ref="K103:K166" si="14">F103*B103</f>
        <v>5142.729006489506</v>
      </c>
      <c r="L103" s="3">
        <f t="shared" ref="L103:L166" si="15">G103*C103</f>
        <v>2905455029.9527802</v>
      </c>
      <c r="M103" s="3">
        <f t="shared" ref="M103:M166" si="16">LN(L103)</f>
        <v>21.789855851800812</v>
      </c>
      <c r="N103" s="2">
        <f t="shared" si="10"/>
        <v>3.9909952312527253E-2</v>
      </c>
      <c r="O103" s="3">
        <f t="shared" ref="O103:O166" si="17">J103*C103</f>
        <v>887611374.71480656</v>
      </c>
      <c r="P103" s="3">
        <f t="shared" ref="P103:P166" si="18">K103*C103</f>
        <v>710089099.77184534</v>
      </c>
      <c r="Q103">
        <v>5.3220000000000001</v>
      </c>
      <c r="R103">
        <v>1.3971</v>
      </c>
      <c r="S103">
        <v>0.55879999999999996</v>
      </c>
      <c r="T103">
        <v>1.347990392653319</v>
      </c>
      <c r="U103">
        <v>1.0615424342144888</v>
      </c>
      <c r="V103">
        <v>0.84923394737159108</v>
      </c>
      <c r="W103" t="s">
        <v>27</v>
      </c>
      <c r="X103">
        <f>(X102/(X4+X5+X7))^(1/(1-X2))</f>
        <v>1.347990392653319</v>
      </c>
    </row>
    <row r="104" spans="1:24" x14ac:dyDescent="0.25">
      <c r="A104" s="2">
        <v>102</v>
      </c>
      <c r="B104">
        <f t="shared" si="8"/>
        <v>5197.3874561098319</v>
      </c>
      <c r="C104">
        <f t="shared" si="9"/>
        <v>144980.13677555014</v>
      </c>
      <c r="D104">
        <f>(($X$102)*D103^($X$2)+(1-$X$4)*D103)/(1+$X$5+$X$7)</f>
        <v>4.0297677525747329</v>
      </c>
      <c r="E104" s="3">
        <f t="shared" si="11"/>
        <v>1.3214660297865801</v>
      </c>
      <c r="F104" s="3">
        <f>(1-$X$102)*E104</f>
        <v>1.0571728238292641</v>
      </c>
      <c r="G104" s="3">
        <f t="shared" si="12"/>
        <v>20944.264368267824</v>
      </c>
      <c r="H104" s="3">
        <f t="shared" si="4"/>
        <v>9.949620110695486</v>
      </c>
      <c r="I104" s="2">
        <f t="shared" si="6"/>
        <v>-4.6738810105537709E-3</v>
      </c>
      <c r="J104" s="3">
        <f t="shared" si="13"/>
        <v>6868.170966888033</v>
      </c>
      <c r="K104" s="3">
        <f t="shared" si="14"/>
        <v>5494.5367735104264</v>
      </c>
      <c r="L104" s="3">
        <f t="shared" si="15"/>
        <v>3036502312.7747502</v>
      </c>
      <c r="M104" s="3">
        <f t="shared" si="16"/>
        <v>21.833972134959691</v>
      </c>
      <c r="N104" s="2">
        <f t="shared" si="10"/>
        <v>4.4116283158878389E-2</v>
      </c>
      <c r="O104" s="3">
        <f t="shared" si="17"/>
        <v>995748366.17728949</v>
      </c>
      <c r="P104" s="3">
        <f t="shared" si="18"/>
        <v>796598692.94183159</v>
      </c>
      <c r="Q104">
        <v>5.3220000000000001</v>
      </c>
      <c r="R104">
        <v>1.3971</v>
      </c>
      <c r="S104">
        <v>0.55879999999999996</v>
      </c>
      <c r="T104">
        <v>1.347990392653319</v>
      </c>
      <c r="U104">
        <v>1.0615424342144888</v>
      </c>
      <c r="V104">
        <v>0.84923394737159108</v>
      </c>
    </row>
    <row r="105" spans="1:24" x14ac:dyDescent="0.25">
      <c r="A105">
        <v>103</v>
      </c>
      <c r="B105">
        <f t="shared" si="8"/>
        <v>5652.1588585194413</v>
      </c>
      <c r="C105">
        <f t="shared" si="9"/>
        <v>152229.14361432765</v>
      </c>
      <c r="D105">
        <f>(($X$102)*D104^($X$2)+(1-$X$4)*D104)/(1+$X$5+$X$7)</f>
        <v>3.704145585477411</v>
      </c>
      <c r="E105" s="3">
        <f t="shared" si="11"/>
        <v>1.2993842834945968</v>
      </c>
      <c r="F105" s="3">
        <f>(1-$X$102)*E105</f>
        <v>1.0395074267956774</v>
      </c>
      <c r="G105" s="3">
        <f t="shared" si="12"/>
        <v>20936.419284201831</v>
      </c>
      <c r="H105" s="3">
        <f t="shared" si="4"/>
        <v>9.9492454709583296</v>
      </c>
      <c r="I105" s="2">
        <f t="shared" si="6"/>
        <v>-3.7463973715645693E-4</v>
      </c>
      <c r="J105" s="3">
        <f t="shared" si="13"/>
        <v>7344.326388574922</v>
      </c>
      <c r="K105" s="3">
        <f t="shared" si="14"/>
        <v>5875.4611108599374</v>
      </c>
      <c r="L105" s="3">
        <f t="shared" si="15"/>
        <v>3187133177.9845395</v>
      </c>
      <c r="M105" s="3">
        <f t="shared" si="16"/>
        <v>21.882387659391966</v>
      </c>
      <c r="N105" s="2">
        <f t="shared" si="10"/>
        <v>4.8415524432275703E-2</v>
      </c>
      <c r="O105" s="3">
        <f t="shared" si="17"/>
        <v>1118020516.5568681</v>
      </c>
      <c r="P105" s="3">
        <f t="shared" si="18"/>
        <v>894416413.24549448</v>
      </c>
      <c r="Q105">
        <v>5.3220000000000001</v>
      </c>
      <c r="R105">
        <v>1.3971</v>
      </c>
      <c r="S105">
        <v>0.55879999999999996</v>
      </c>
      <c r="T105">
        <v>1.347990392653319</v>
      </c>
      <c r="U105">
        <v>1.0615424342144888</v>
      </c>
      <c r="V105">
        <v>0.84923394737159108</v>
      </c>
    </row>
    <row r="106" spans="1:24" x14ac:dyDescent="0.25">
      <c r="A106" s="2">
        <v>104</v>
      </c>
      <c r="B106">
        <f t="shared" si="8"/>
        <v>6146.7227586398922</v>
      </c>
      <c r="C106">
        <f t="shared" si="9"/>
        <v>159840.60079504404</v>
      </c>
      <c r="D106">
        <f>(($X$102)*D105^($X$2)+(1-$X$4)*D105)/(1+$X$5+$X$7)</f>
        <v>3.419727059751017</v>
      </c>
      <c r="E106" s="3">
        <f t="shared" si="11"/>
        <v>1.2787872247959715</v>
      </c>
      <c r="F106" s="3">
        <f>(1-$X$102)*E106</f>
        <v>1.0230297798367773</v>
      </c>
      <c r="G106" s="3">
        <f t="shared" si="12"/>
        <v>21020.114146508258</v>
      </c>
      <c r="H106" s="3">
        <f t="shared" si="4"/>
        <v>9.9532350747924223</v>
      </c>
      <c r="I106" s="2">
        <f t="shared" si="6"/>
        <v>3.9896038340927475E-3</v>
      </c>
      <c r="J106" s="3">
        <f t="shared" si="13"/>
        <v>7860.3505381113455</v>
      </c>
      <c r="K106" s="3">
        <f t="shared" si="14"/>
        <v>6288.2804304890778</v>
      </c>
      <c r="L106" s="3">
        <f t="shared" si="15"/>
        <v>3359867673.9582844</v>
      </c>
      <c r="M106" s="3">
        <f t="shared" si="16"/>
        <v>21.935167427395491</v>
      </c>
      <c r="N106" s="2">
        <f t="shared" si="10"/>
        <v>5.2779768003524907E-2</v>
      </c>
      <c r="O106" s="3">
        <f t="shared" si="17"/>
        <v>1256403152.4713652</v>
      </c>
      <c r="P106" s="3">
        <f t="shared" si="18"/>
        <v>1005122521.9770924</v>
      </c>
      <c r="Q106">
        <v>5.3220000000000001</v>
      </c>
      <c r="R106">
        <v>1.3971</v>
      </c>
      <c r="S106">
        <v>0.55879999999999996</v>
      </c>
      <c r="T106">
        <v>1.347990392653319</v>
      </c>
      <c r="U106">
        <v>1.0615424342144888</v>
      </c>
      <c r="V106">
        <v>0.84923394737159108</v>
      </c>
    </row>
    <row r="107" spans="1:24" x14ac:dyDescent="0.25">
      <c r="A107">
        <v>105</v>
      </c>
      <c r="B107">
        <f t="shared" si="8"/>
        <v>6684.5610000208826</v>
      </c>
      <c r="C107">
        <f t="shared" si="9"/>
        <v>167832.63083479626</v>
      </c>
      <c r="D107">
        <f>(($X$102)*D106^($X$2)+(1-$X$4)*D106)/(1+$X$5+$X$7)</f>
        <v>3.1710680997935747</v>
      </c>
      <c r="E107" s="3">
        <f t="shared" si="11"/>
        <v>1.2596245422633123</v>
      </c>
      <c r="F107" s="3">
        <f>(1-$X$102)*E107</f>
        <v>1.0076996338106499</v>
      </c>
      <c r="G107" s="3">
        <f t="shared" si="12"/>
        <v>21197.198148290459</v>
      </c>
      <c r="H107" s="3">
        <f t="shared" si="4"/>
        <v>9.9616242891093414</v>
      </c>
      <c r="I107" s="2">
        <f t="shared" si="6"/>
        <v>8.3892143169190803E-3</v>
      </c>
      <c r="J107" s="3">
        <f t="shared" si="13"/>
        <v>8420.0370898824931</v>
      </c>
      <c r="K107" s="3">
        <f t="shared" si="14"/>
        <v>6736.0296719059952</v>
      </c>
      <c r="L107" s="3">
        <f t="shared" si="15"/>
        <v>3557581531.5540595</v>
      </c>
      <c r="M107" s="3">
        <f t="shared" si="16"/>
        <v>21.992346805881844</v>
      </c>
      <c r="N107" s="2">
        <f t="shared" si="10"/>
        <v>5.7179378486353016E-2</v>
      </c>
      <c r="O107" s="3">
        <f t="shared" si="17"/>
        <v>1413156976.5215406</v>
      </c>
      <c r="P107" s="3">
        <f t="shared" si="18"/>
        <v>1130525581.2172327</v>
      </c>
      <c r="Q107">
        <v>5.3220000000000001</v>
      </c>
      <c r="R107">
        <v>1.3971</v>
      </c>
      <c r="S107">
        <v>0.55879999999999996</v>
      </c>
      <c r="T107">
        <v>1.347990392653319</v>
      </c>
      <c r="U107">
        <v>1.0615424342144888</v>
      </c>
      <c r="V107">
        <v>0.84923394737159108</v>
      </c>
    </row>
    <row r="108" spans="1:24" x14ac:dyDescent="0.25">
      <c r="A108" s="2">
        <v>106</v>
      </c>
      <c r="B108">
        <f t="shared" si="8"/>
        <v>7269.4600875227088</v>
      </c>
      <c r="C108">
        <f t="shared" si="9"/>
        <v>176224.26237653609</v>
      </c>
      <c r="D108">
        <f>(($X$102)*D107^($X$2)+(1-$X$4)*D107)/(1+$X$5+$X$7)</f>
        <v>2.9534695791212009</v>
      </c>
      <c r="E108" s="3">
        <f t="shared" si="11"/>
        <v>1.2418424474429919</v>
      </c>
      <c r="F108" s="3">
        <f>(1-$X$102)*E108</f>
        <v>0.99347395795439353</v>
      </c>
      <c r="G108" s="3">
        <f t="shared" si="12"/>
        <v>21470.129225134064</v>
      </c>
      <c r="H108" s="3">
        <f t="shared" si="4"/>
        <v>9.9744179097244885</v>
      </c>
      <c r="I108" s="2">
        <f t="shared" si="6"/>
        <v>1.2793620615147105E-2</v>
      </c>
      <c r="J108" s="3">
        <f t="shared" si="13"/>
        <v>9027.5241066783474</v>
      </c>
      <c r="K108" s="3">
        <f t="shared" si="14"/>
        <v>7222.0192853426779</v>
      </c>
      <c r="L108" s="3">
        <f t="shared" si="15"/>
        <v>3783557685.8281608</v>
      </c>
      <c r="M108" s="3">
        <f t="shared" si="16"/>
        <v>22.053930590666422</v>
      </c>
      <c r="N108" s="2">
        <f t="shared" si="10"/>
        <v>6.1583784784577489E-2</v>
      </c>
      <c r="O108" s="3">
        <f t="shared" si="17"/>
        <v>1590868776.7857897</v>
      </c>
      <c r="P108" s="3">
        <f t="shared" si="18"/>
        <v>1272695021.4286318</v>
      </c>
      <c r="Q108">
        <v>5.3220000000000001</v>
      </c>
      <c r="R108">
        <v>1.3971</v>
      </c>
      <c r="S108">
        <v>0.55879999999999996</v>
      </c>
      <c r="T108">
        <v>1.347990392653319</v>
      </c>
      <c r="U108">
        <v>1.0615424342144888</v>
      </c>
      <c r="V108">
        <v>0.84923394737159108</v>
      </c>
    </row>
    <row r="109" spans="1:24" x14ac:dyDescent="0.25">
      <c r="A109">
        <v>107</v>
      </c>
      <c r="B109">
        <f t="shared" si="8"/>
        <v>7905.5378451809456</v>
      </c>
      <c r="C109">
        <f t="shared" si="9"/>
        <v>185035.47549536292</v>
      </c>
      <c r="D109">
        <f>(($X$102)*D108^($X$2)+(1-$X$4)*D108)/(1+$X$5+$X$7)</f>
        <v>2.7628735622218685</v>
      </c>
      <c r="E109" s="3">
        <f t="shared" si="11"/>
        <v>1.2253839908168236</v>
      </c>
      <c r="F109" s="3">
        <f>(1-$X$102)*E109</f>
        <v>0.98030719265345889</v>
      </c>
      <c r="G109" s="3">
        <f t="shared" si="12"/>
        <v>21842.001507594872</v>
      </c>
      <c r="H109" s="3">
        <f t="shared" si="4"/>
        <v>9.9915900697804201</v>
      </c>
      <c r="I109" s="2">
        <f t="shared" si="6"/>
        <v>1.7172160055931585E-2</v>
      </c>
      <c r="J109" s="3">
        <f t="shared" si="13"/>
        <v>9687.3195142812583</v>
      </c>
      <c r="K109" s="3">
        <f t="shared" si="14"/>
        <v>7749.8556114250077</v>
      </c>
      <c r="L109" s="3">
        <f t="shared" si="15"/>
        <v>4041545134.728251</v>
      </c>
      <c r="M109" s="3">
        <f t="shared" si="16"/>
        <v>22.119892914891786</v>
      </c>
      <c r="N109" s="2">
        <f t="shared" si="10"/>
        <v>6.5962324225363744E-2</v>
      </c>
      <c r="O109" s="3">
        <f t="shared" si="17"/>
        <v>1792497772.6005409</v>
      </c>
      <c r="P109" s="3">
        <f t="shared" si="18"/>
        <v>1433998218.0804329</v>
      </c>
      <c r="Q109">
        <v>5.3220000000000001</v>
      </c>
      <c r="R109">
        <v>1.3971</v>
      </c>
      <c r="S109">
        <v>0.55879999999999996</v>
      </c>
      <c r="T109">
        <v>1.347990392653319</v>
      </c>
      <c r="U109">
        <v>1.0615424342144888</v>
      </c>
      <c r="V109">
        <v>0.84923394737159108</v>
      </c>
    </row>
    <row r="110" spans="1:24" x14ac:dyDescent="0.25">
      <c r="A110" s="2">
        <v>108</v>
      </c>
      <c r="B110">
        <f t="shared" si="8"/>
        <v>8597.272406634278</v>
      </c>
      <c r="C110">
        <f t="shared" si="9"/>
        <v>194287.24927013108</v>
      </c>
      <c r="D110">
        <f>(($X$102)*D109^($X$2)+(1-$X$4)*D109)/(1+$X$5+$X$7)</f>
        <v>2.5957739684754251</v>
      </c>
      <c r="E110" s="3">
        <f t="shared" si="11"/>
        <v>1.2101894833753535</v>
      </c>
      <c r="F110" s="3">
        <f>(1-$X$102)*E110</f>
        <v>0.96815158670028278</v>
      </c>
      <c r="G110" s="3">
        <f t="shared" si="12"/>
        <v>22316.575913033328</v>
      </c>
      <c r="H110" s="3">
        <f t="shared" si="4"/>
        <v>10.013084995812619</v>
      </c>
      <c r="I110" s="2">
        <f t="shared" si="6"/>
        <v>2.1494926032199047E-2</v>
      </c>
      <c r="J110" s="3">
        <f t="shared" si="13"/>
        <v>10404.328652221919</v>
      </c>
      <c r="K110" s="3">
        <f t="shared" si="14"/>
        <v>8323.4629217775346</v>
      </c>
      <c r="L110" s="3">
        <f t="shared" si="15"/>
        <v>4335826147.2713099</v>
      </c>
      <c r="M110" s="3">
        <f t="shared" si="16"/>
        <v>22.190178005093415</v>
      </c>
      <c r="N110" s="2">
        <f t="shared" si="10"/>
        <v>7.028509020162943E-2</v>
      </c>
      <c r="O110" s="3">
        <f t="shared" si="17"/>
        <v>2021428394.3426068</v>
      </c>
      <c r="P110" s="3">
        <f t="shared" si="18"/>
        <v>1617142715.4740853</v>
      </c>
      <c r="Q110">
        <v>5.3220000000000001</v>
      </c>
      <c r="R110">
        <v>1.3971</v>
      </c>
      <c r="S110">
        <v>0.55879999999999996</v>
      </c>
      <c r="T110">
        <v>1.347990392653319</v>
      </c>
      <c r="U110">
        <v>1.0615424342144888</v>
      </c>
      <c r="V110">
        <v>0.84923394737159108</v>
      </c>
    </row>
    <row r="111" spans="1:24" x14ac:dyDescent="0.25">
      <c r="A111">
        <v>109</v>
      </c>
      <c r="B111">
        <f t="shared" si="8"/>
        <v>9349.5337422147768</v>
      </c>
      <c r="C111">
        <f t="shared" si="9"/>
        <v>204001.61173363763</v>
      </c>
      <c r="D111">
        <f>(($X$102)*D110^($X$2)+(1-$X$4)*D110)/(1+$X$5+$X$7)</f>
        <v>2.4491396798074612</v>
      </c>
      <c r="E111" s="3">
        <f t="shared" si="11"/>
        <v>1.1961970055917093</v>
      </c>
      <c r="F111" s="3">
        <f>(1-$X$102)*E111</f>
        <v>0.95695760447336742</v>
      </c>
      <c r="G111" s="3">
        <f t="shared" si="12"/>
        <v>22898.314075756953</v>
      </c>
      <c r="H111" s="3">
        <f t="shared" si="4"/>
        <v>10.038818565686176</v>
      </c>
      <c r="I111" s="2">
        <f t="shared" si="6"/>
        <v>2.5733569873557016E-2</v>
      </c>
      <c r="J111" s="3">
        <f t="shared" si="13"/>
        <v>11183.884266115963</v>
      </c>
      <c r="K111" s="3">
        <f t="shared" si="14"/>
        <v>8947.1074128927703</v>
      </c>
      <c r="L111" s="3">
        <f t="shared" si="15"/>
        <v>4671292977.437459</v>
      </c>
      <c r="M111" s="3">
        <f t="shared" si="16"/>
        <v>22.264701739136406</v>
      </c>
      <c r="N111" s="2">
        <f t="shared" si="10"/>
        <v>7.4523734042990952E-2</v>
      </c>
      <c r="O111" s="3">
        <f t="shared" si="17"/>
        <v>2281530415.7301278</v>
      </c>
      <c r="P111" s="3">
        <f t="shared" si="18"/>
        <v>1825224332.5841019</v>
      </c>
      <c r="Q111">
        <v>5.3220000000000001</v>
      </c>
      <c r="R111">
        <v>1.3971</v>
      </c>
      <c r="S111">
        <v>0.55879999999999996</v>
      </c>
      <c r="T111">
        <v>1.347990392653319</v>
      </c>
      <c r="U111">
        <v>1.0615424342144888</v>
      </c>
      <c r="V111">
        <v>0.84923394737159108</v>
      </c>
    </row>
    <row r="112" spans="1:24" x14ac:dyDescent="0.25">
      <c r="A112" s="2">
        <v>110</v>
      </c>
      <c r="B112">
        <f t="shared" si="8"/>
        <v>10167.617944658568</v>
      </c>
      <c r="C112">
        <f t="shared" si="9"/>
        <v>214201.69232031953</v>
      </c>
      <c r="D112">
        <f>(($X$102)*D111^($X$2)+(1-$X$4)*D111)/(1+$X$5+$X$7)</f>
        <v>2.3203483844656301</v>
      </c>
      <c r="E112" s="3">
        <f t="shared" si="11"/>
        <v>1.1833429813322329</v>
      </c>
      <c r="F112" s="3">
        <f>(1-$X$102)*E112</f>
        <v>0.94667438506578638</v>
      </c>
      <c r="G112" s="3">
        <f t="shared" si="12"/>
        <v>23592.415871752259</v>
      </c>
      <c r="H112" s="3">
        <f t="shared" si="4"/>
        <v>10.068680577999643</v>
      </c>
      <c r="I112" s="2">
        <f t="shared" si="6"/>
        <v>2.986201231346719E-2</v>
      </c>
      <c r="J112" s="3">
        <f t="shared" si="13"/>
        <v>12031.779331679381</v>
      </c>
      <c r="K112" s="3">
        <f t="shared" si="14"/>
        <v>9625.4234653435051</v>
      </c>
      <c r="L112" s="3">
        <f t="shared" si="15"/>
        <v>5053535405.6541004</v>
      </c>
      <c r="M112" s="3">
        <f t="shared" si="16"/>
        <v>22.343353915619304</v>
      </c>
      <c r="N112" s="2">
        <f t="shared" si="10"/>
        <v>7.8652176482897573E-2</v>
      </c>
      <c r="O112" s="3">
        <f t="shared" si="17"/>
        <v>2577227494.4703665</v>
      </c>
      <c r="P112" s="3">
        <f t="shared" si="18"/>
        <v>2061781995.5762932</v>
      </c>
      <c r="Q112">
        <v>5.3220000000000001</v>
      </c>
      <c r="R112">
        <v>1.3971</v>
      </c>
      <c r="S112">
        <v>0.55879999999999996</v>
      </c>
      <c r="T112">
        <v>1.347990392653319</v>
      </c>
      <c r="U112">
        <v>1.0615424342144888</v>
      </c>
      <c r="V112">
        <v>0.84923394737159108</v>
      </c>
    </row>
    <row r="113" spans="1:23" x14ac:dyDescent="0.25">
      <c r="A113">
        <v>111</v>
      </c>
      <c r="B113">
        <f t="shared" si="8"/>
        <v>11057.284514816192</v>
      </c>
      <c r="C113">
        <f t="shared" si="9"/>
        <v>224911.77693633552</v>
      </c>
      <c r="D113">
        <f>(($X$102)*D112^($X$2)+(1-$X$4)*D112)/(1+$X$5+$X$7)</f>
        <v>2.2071296817958364</v>
      </c>
      <c r="E113" s="3">
        <f t="shared" si="11"/>
        <v>1.1715627917465752</v>
      </c>
      <c r="F113" s="3">
        <f>(1-$X$102)*E113</f>
        <v>0.93725023339726021</v>
      </c>
      <c r="G113" s="3">
        <f t="shared" si="12"/>
        <v>24404.860852712292</v>
      </c>
      <c r="H113" s="3">
        <f t="shared" si="4"/>
        <v>10.102537606715659</v>
      </c>
      <c r="I113" s="2">
        <f t="shared" si="6"/>
        <v>3.3857028716015591E-2</v>
      </c>
      <c r="J113" s="3">
        <f t="shared" si="13"/>
        <v>12954.303115314233</v>
      </c>
      <c r="K113" s="3">
        <f t="shared" si="14"/>
        <v>10363.442492251388</v>
      </c>
      <c r="L113" s="3">
        <f t="shared" si="15"/>
        <v>5488940620.2675343</v>
      </c>
      <c r="M113" s="3">
        <f t="shared" si="16"/>
        <v>22.426001108504753</v>
      </c>
      <c r="N113" s="2"/>
      <c r="O113" s="3">
        <f t="shared" si="17"/>
        <v>2913575332.6372309</v>
      </c>
      <c r="P113" s="3">
        <f t="shared" si="18"/>
        <v>2330860266.1097851</v>
      </c>
      <c r="Q113">
        <v>5.3220000000000001</v>
      </c>
      <c r="R113">
        <v>1.3971</v>
      </c>
      <c r="S113">
        <v>0.55879999999999996</v>
      </c>
      <c r="T113">
        <v>1.347990392653319</v>
      </c>
      <c r="U113">
        <v>1.0615424342144888</v>
      </c>
      <c r="V113">
        <v>0.84923394737159108</v>
      </c>
    </row>
    <row r="114" spans="1:23" x14ac:dyDescent="0.25">
      <c r="A114" s="2">
        <v>112</v>
      </c>
      <c r="B114">
        <f t="shared" si="8"/>
        <v>12024.796909862609</v>
      </c>
      <c r="C114">
        <f t="shared" si="9"/>
        <v>236157.36578315232</v>
      </c>
      <c r="D114">
        <f>(($X$102)*D113^($X$2)+(1-$X$4)*D113)/(1+$X$5+$X$7)</f>
        <v>2.1075161727553708</v>
      </c>
      <c r="E114" s="3">
        <f t="shared" si="11"/>
        <v>1.1607914035720002</v>
      </c>
      <c r="F114" s="3">
        <f>(1-$X$102)*E114</f>
        <v>0.92863312285760014</v>
      </c>
      <c r="G114" s="3">
        <f t="shared" si="12"/>
        <v>25342.453961634255</v>
      </c>
      <c r="H114" s="3">
        <f t="shared" si="4"/>
        <v>10.140236290608334</v>
      </c>
      <c r="I114" s="2">
        <f t="shared" si="6"/>
        <v>3.7698683892674723E-2</v>
      </c>
      <c r="J114" s="3">
        <f t="shared" si="13"/>
        <v>13958.280882667668</v>
      </c>
      <c r="K114" s="3">
        <f t="shared" si="14"/>
        <v>11166.624706134135</v>
      </c>
      <c r="L114" s="3">
        <f t="shared" si="15"/>
        <v>5984807170.060358</v>
      </c>
      <c r="M114" s="3">
        <f t="shared" si="16"/>
        <v>22.51248995656686</v>
      </c>
      <c r="N114" s="2"/>
      <c r="O114" s="3">
        <f t="shared" si="17"/>
        <v>3296350844.1121306</v>
      </c>
      <c r="P114" s="3">
        <f t="shared" si="18"/>
        <v>2637080675.2897048</v>
      </c>
      <c r="Q114">
        <v>5.3220000000000001</v>
      </c>
      <c r="R114">
        <v>1.3971</v>
      </c>
      <c r="S114">
        <v>0.55879999999999996</v>
      </c>
      <c r="T114">
        <v>1.347990392653319</v>
      </c>
      <c r="U114">
        <v>1.0615424342144888</v>
      </c>
      <c r="V114">
        <v>0.84923394737159108</v>
      </c>
    </row>
    <row r="115" spans="1:23" x14ac:dyDescent="0.25">
      <c r="A115">
        <v>113</v>
      </c>
      <c r="B115">
        <f t="shared" si="8"/>
        <v>13076.966639475586</v>
      </c>
      <c r="C115">
        <f t="shared" si="9"/>
        <v>247965.23407230995</v>
      </c>
      <c r="D115">
        <f>(($X$102)*D114^($X$2)+(1-$X$4)*D114)/(1+$X$5+$X$7)</f>
        <v>2.0198014329799236</v>
      </c>
      <c r="E115" s="3">
        <f t="shared" si="11"/>
        <v>1.1509639874717126</v>
      </c>
      <c r="F115" s="3">
        <f>(1-$X$102)*E115</f>
        <v>0.92077118997737006</v>
      </c>
      <c r="G115" s="3">
        <f t="shared" si="12"/>
        <v>26412.875957443444</v>
      </c>
      <c r="H115" s="3">
        <f t="shared" si="4"/>
        <v>10.181606895895642</v>
      </c>
      <c r="I115" s="2">
        <f t="shared" si="6"/>
        <v>4.1370605287308848E-2</v>
      </c>
      <c r="J115" s="3">
        <f t="shared" si="13"/>
        <v>15051.117667405382</v>
      </c>
      <c r="K115" s="3">
        <f t="shared" si="14"/>
        <v>12040.894133924305</v>
      </c>
      <c r="L115" s="3">
        <f t="shared" si="15"/>
        <v>6549474969.3103514</v>
      </c>
      <c r="M115" s="3">
        <f t="shared" si="16"/>
        <v>22.602650726023601</v>
      </c>
      <c r="N115" s="2"/>
      <c r="O115" s="3">
        <f t="shared" si="17"/>
        <v>3732153915.4480553</v>
      </c>
      <c r="P115" s="3">
        <f t="shared" si="18"/>
        <v>2985723132.3584442</v>
      </c>
      <c r="Q115">
        <v>5.3220000000000001</v>
      </c>
      <c r="R115">
        <v>1.3971</v>
      </c>
      <c r="S115">
        <v>0.55879999999999996</v>
      </c>
      <c r="T115">
        <v>1.347990392653319</v>
      </c>
      <c r="U115">
        <v>1.0615424342144888</v>
      </c>
      <c r="V115">
        <v>0.84923394737159108</v>
      </c>
    </row>
    <row r="116" spans="1:23" x14ac:dyDescent="0.25">
      <c r="A116" s="2">
        <v>114</v>
      </c>
      <c r="B116">
        <f t="shared" si="8"/>
        <v>14221.201220429699</v>
      </c>
      <c r="C116">
        <f t="shared" si="9"/>
        <v>260363.49577592546</v>
      </c>
      <c r="D116">
        <f>(($X$102)*D115^($X$2)+(1-$X$4)*D115)/(1+$X$5+$X$7)</f>
        <v>1.9425039136832245</v>
      </c>
      <c r="E116" s="3">
        <f t="shared" si="11"/>
        <v>1.1420165047268753</v>
      </c>
      <c r="F116" s="3">
        <f>(1-$X$102)*E116</f>
        <v>0.91361320378150035</v>
      </c>
      <c r="G116" s="3">
        <f t="shared" si="12"/>
        <v>27624.739027961339</v>
      </c>
      <c r="H116" s="3">
        <f t="shared" si="4"/>
        <v>10.226466991823806</v>
      </c>
      <c r="I116" s="2">
        <f t="shared" si="6"/>
        <v>4.4860095928163091E-2</v>
      </c>
      <c r="J116" s="3">
        <f t="shared" si="13"/>
        <v>16240.846510772699</v>
      </c>
      <c r="K116" s="3">
        <f t="shared" si="14"/>
        <v>12992.677208618159</v>
      </c>
      <c r="L116" s="3">
        <f t="shared" si="15"/>
        <v>7192473623.2176552</v>
      </c>
      <c r="M116" s="3">
        <f t="shared" si="16"/>
        <v>22.696300986121194</v>
      </c>
      <c r="N116" s="2"/>
      <c r="O116" s="3">
        <f t="shared" si="17"/>
        <v>4228523571.9050212</v>
      </c>
      <c r="P116" s="3">
        <f t="shared" si="18"/>
        <v>3382818857.5240169</v>
      </c>
      <c r="Q116">
        <v>5.3220000000000001</v>
      </c>
      <c r="R116">
        <v>1.3971</v>
      </c>
      <c r="S116">
        <v>0.55879999999999996</v>
      </c>
      <c r="T116">
        <v>1.347990392653319</v>
      </c>
      <c r="U116">
        <v>1.0615424342144888</v>
      </c>
      <c r="V116">
        <v>0.84923394737159108</v>
      </c>
    </row>
    <row r="117" spans="1:23" x14ac:dyDescent="0.25">
      <c r="A117">
        <v>115</v>
      </c>
      <c r="B117">
        <f t="shared" si="8"/>
        <v>15465.556327217297</v>
      </c>
      <c r="C117">
        <f t="shared" si="9"/>
        <v>273381.67056472175</v>
      </c>
      <c r="D117">
        <f>(($X$102)*D116^($X$2)+(1-$X$4)*D116)/(1+$X$5+$X$7)</f>
        <v>1.8743359440482945</v>
      </c>
      <c r="E117" s="3">
        <f t="shared" si="11"/>
        <v>1.1338862444112694</v>
      </c>
      <c r="F117" s="3">
        <f>(1-$X$102)*E117</f>
        <v>0.90710899552901558</v>
      </c>
      <c r="G117" s="3">
        <f t="shared" si="12"/>
        <v>28987.648118806905</v>
      </c>
      <c r="H117" s="3">
        <f t="shared" si="4"/>
        <v>10.274625091298276</v>
      </c>
      <c r="I117" s="2">
        <f t="shared" si="6"/>
        <v>4.8158099474470362E-2</v>
      </c>
      <c r="J117" s="3">
        <f t="shared" si="13"/>
        <v>17536.181581599365</v>
      </c>
      <c r="K117" s="3">
        <f t="shared" si="14"/>
        <v>14028.945265279493</v>
      </c>
      <c r="L117" s="3">
        <f t="shared" si="15"/>
        <v>7924691668.4617453</v>
      </c>
      <c r="M117" s="3">
        <f t="shared" si="16"/>
        <v>22.793249249765097</v>
      </c>
      <c r="N117" s="2"/>
      <c r="O117" s="3">
        <f t="shared" si="17"/>
        <v>4794070616.1039391</v>
      </c>
      <c r="P117" s="3">
        <f t="shared" si="18"/>
        <v>3835256492.8831515</v>
      </c>
      <c r="Q117">
        <v>5.3220000000000001</v>
      </c>
      <c r="R117">
        <v>1.3971</v>
      </c>
      <c r="S117">
        <v>0.55879999999999996</v>
      </c>
      <c r="T117">
        <v>1.347990392653319</v>
      </c>
      <c r="U117">
        <v>1.0615424342144888</v>
      </c>
      <c r="V117">
        <v>0.84923394737159108</v>
      </c>
      <c r="W117" t="s">
        <v>20</v>
      </c>
    </row>
    <row r="118" spans="1:23" x14ac:dyDescent="0.25">
      <c r="A118" s="2">
        <v>116</v>
      </c>
      <c r="B118">
        <f t="shared" si="8"/>
        <v>16818.792505848807</v>
      </c>
      <c r="C118">
        <f t="shared" si="9"/>
        <v>287050.75409295782</v>
      </c>
      <c r="D118">
        <f>(($X$102)*D117^($X$2)+(1-$X$4)*D117)/(1+$X$5+$X$7)</f>
        <v>1.814177120043589</v>
      </c>
      <c r="E118" s="3">
        <f t="shared" si="11"/>
        <v>1.1265122976334596</v>
      </c>
      <c r="F118" s="3">
        <f>(1-$X$102)*E118</f>
        <v>0.90120983810676769</v>
      </c>
      <c r="G118" s="3">
        <f t="shared" si="12"/>
        <v>30512.268550871486</v>
      </c>
      <c r="H118" s="3">
        <f t="shared" si="4"/>
        <v>10.325884129285194</v>
      </c>
      <c r="I118" s="2">
        <f t="shared" si="6"/>
        <v>5.1259037986918443E-2</v>
      </c>
      <c r="J118" s="3">
        <f t="shared" si="13"/>
        <v>18946.576589184151</v>
      </c>
      <c r="K118" s="3">
        <f t="shared" si="14"/>
        <v>15157.261271347321</v>
      </c>
      <c r="L118" s="3">
        <f t="shared" si="15"/>
        <v>8758569696.614502</v>
      </c>
      <c r="M118" s="3">
        <f t="shared" si="16"/>
        <v>22.893298451921449</v>
      </c>
      <c r="N118" s="2"/>
      <c r="O118" s="3">
        <f t="shared" si="17"/>
        <v>5438629097.4052916</v>
      </c>
      <c r="P118" s="3">
        <f t="shared" si="18"/>
        <v>4350903277.9242334</v>
      </c>
      <c r="Q118">
        <v>5.3220000000000001</v>
      </c>
      <c r="R118">
        <v>1.3971</v>
      </c>
      <c r="S118">
        <v>0.55879999999999996</v>
      </c>
      <c r="T118">
        <v>1.347990392653319</v>
      </c>
      <c r="U118">
        <v>1.0615424342144888</v>
      </c>
      <c r="V118">
        <v>0.84923394737159108</v>
      </c>
    </row>
    <row r="119" spans="1:23" x14ac:dyDescent="0.25">
      <c r="A119">
        <v>117</v>
      </c>
      <c r="B119">
        <f t="shared" si="8"/>
        <v>18290.436850110575</v>
      </c>
      <c r="C119">
        <f t="shared" si="9"/>
        <v>301403.29179760575</v>
      </c>
      <c r="D119">
        <f>(($X$102)*D118^($X$2)+(1-$X$4)*D118)/(1+$X$5+$X$7)</f>
        <v>1.7610514612478321</v>
      </c>
      <c r="E119" s="3">
        <f t="shared" si="11"/>
        <v>1.1198359600799299</v>
      </c>
      <c r="F119" s="3">
        <f>(1-$X$102)*E119</f>
        <v>0.895868768063944</v>
      </c>
      <c r="G119" s="3">
        <f t="shared" si="12"/>
        <v>32210.400541748422</v>
      </c>
      <c r="H119" s="3">
        <f t="shared" si="4"/>
        <v>10.380044677570758</v>
      </c>
      <c r="I119" s="2">
        <f t="shared" si="6"/>
        <v>5.4160548285564047E-2</v>
      </c>
      <c r="J119" s="3">
        <f t="shared" si="13"/>
        <v>20482.288910324904</v>
      </c>
      <c r="K119" s="3">
        <f t="shared" si="14"/>
        <v>16385.831128259924</v>
      </c>
      <c r="L119" s="3">
        <f t="shared" si="15"/>
        <v>9708320753.402359</v>
      </c>
      <c r="M119" s="3">
        <f t="shared" si="16"/>
        <v>22.996249164376444</v>
      </c>
      <c r="N119" s="2"/>
      <c r="O119" s="3">
        <f t="shared" si="17"/>
        <v>6173429301.121521</v>
      </c>
      <c r="P119" s="3">
        <f t="shared" si="18"/>
        <v>4938743440.8972178</v>
      </c>
      <c r="Q119">
        <v>5.3220000000000001</v>
      </c>
      <c r="R119">
        <v>1.3971</v>
      </c>
      <c r="S119">
        <v>0.55879999999999996</v>
      </c>
      <c r="T119">
        <v>1.347990392653319</v>
      </c>
      <c r="U119">
        <v>1.0615424342144888</v>
      </c>
      <c r="V119">
        <v>0.84923394737159108</v>
      </c>
    </row>
    <row r="120" spans="1:23" x14ac:dyDescent="0.25">
      <c r="A120" s="2">
        <v>118</v>
      </c>
      <c r="B120">
        <f t="shared" si="8"/>
        <v>19890.850074495247</v>
      </c>
      <c r="C120">
        <f t="shared" si="9"/>
        <v>316473.45638748608</v>
      </c>
      <c r="D120">
        <f>(($X$102)*D119^($X$2)+(1-$X$4)*D119)/(1+$X$5+$X$7)</f>
        <v>1.7141078013528452</v>
      </c>
      <c r="E120" s="3">
        <f t="shared" si="11"/>
        <v>1.113801058541672</v>
      </c>
      <c r="F120" s="3">
        <f>(1-$X$102)*E120</f>
        <v>0.89104084683333762</v>
      </c>
      <c r="G120" s="3">
        <f t="shared" si="12"/>
        <v>34095.061288232129</v>
      </c>
      <c r="H120" s="3">
        <f t="shared" si="4"/>
        <v>10.436907822525571</v>
      </c>
      <c r="I120" s="2">
        <f t="shared" si="6"/>
        <v>5.6863144954812483E-2</v>
      </c>
      <c r="J120" s="3">
        <f t="shared" si="13"/>
        <v>22154.4498682665</v>
      </c>
      <c r="K120" s="3">
        <f t="shared" si="14"/>
        <v>17723.559894613201</v>
      </c>
      <c r="L120" s="3">
        <f t="shared" si="15"/>
        <v>10790181891.629995</v>
      </c>
      <c r="M120" s="3">
        <f t="shared" si="16"/>
        <v>23.10190247350069</v>
      </c>
      <c r="N120" s="2"/>
      <c r="O120" s="3">
        <f t="shared" si="17"/>
        <v>7011295324.1735849</v>
      </c>
      <c r="P120" s="3">
        <f t="shared" si="18"/>
        <v>5609036259.3388681</v>
      </c>
      <c r="Q120">
        <v>5.3220000000000001</v>
      </c>
      <c r="R120">
        <v>1.3971</v>
      </c>
      <c r="S120">
        <v>0.55879999999999996</v>
      </c>
      <c r="T120">
        <v>1.347990392653319</v>
      </c>
      <c r="U120">
        <v>1.0615424342144888</v>
      </c>
      <c r="V120">
        <v>0.84923394737159108</v>
      </c>
    </row>
    <row r="121" spans="1:23" x14ac:dyDescent="0.25">
      <c r="A121">
        <v>119</v>
      </c>
      <c r="B121">
        <f t="shared" si="8"/>
        <v>21631.299456013581</v>
      </c>
      <c r="C121">
        <f t="shared" si="9"/>
        <v>332297.12920686038</v>
      </c>
      <c r="D121">
        <f>(($X$102)*D120^($X$2)+(1-$X$4)*D120)/(1+$X$5+$X$7)</f>
        <v>1.6726029512387892</v>
      </c>
      <c r="E121" s="3">
        <f t="shared" si="11"/>
        <v>1.1083542010584277</v>
      </c>
      <c r="F121" s="3">
        <f>(1-$X$102)*E121</f>
        <v>0.88668336084674226</v>
      </c>
      <c r="G121" s="3">
        <f t="shared" si="12"/>
        <v>36180.575309258333</v>
      </c>
      <c r="H121" s="3">
        <f t="shared" si="4"/>
        <v>10.496277660129062</v>
      </c>
      <c r="I121" s="2">
        <f t="shared" si="6"/>
        <v>5.9369837603490794E-2</v>
      </c>
      <c r="J121" s="3">
        <f t="shared" si="13"/>
        <v>23975.141626425535</v>
      </c>
      <c r="K121" s="3">
        <f t="shared" si="14"/>
        <v>19180.113301140431</v>
      </c>
      <c r="L121" s="3">
        <f t="shared" si="15"/>
        <v>12022701308.319159</v>
      </c>
      <c r="M121" s="3">
        <f t="shared" si="16"/>
        <v>23.210062475273613</v>
      </c>
      <c r="N121" s="2"/>
      <c r="O121" s="3">
        <f t="shared" si="17"/>
        <v>7966870734.7891026</v>
      </c>
      <c r="P121" s="3">
        <f t="shared" si="18"/>
        <v>6373496587.8312836</v>
      </c>
      <c r="Q121">
        <v>5.3220000000000001</v>
      </c>
      <c r="R121">
        <v>1.3971</v>
      </c>
      <c r="S121">
        <v>0.55879999999999996</v>
      </c>
      <c r="T121">
        <v>1.347990392653319</v>
      </c>
      <c r="U121">
        <v>1.0615424342144888</v>
      </c>
      <c r="V121">
        <v>0.84923394737159108</v>
      </c>
    </row>
    <row r="122" spans="1:23" x14ac:dyDescent="0.25">
      <c r="A122" s="2">
        <v>120</v>
      </c>
      <c r="B122">
        <f t="shared" si="8"/>
        <v>23524.038158414769</v>
      </c>
      <c r="C122">
        <f t="shared" si="9"/>
        <v>348911.98566720344</v>
      </c>
      <c r="D122">
        <f>(($X$102)*D121^($X$2)+(1-$X$4)*D121)/(1+$X$5+$X$7)</f>
        <v>1.6358872372973179</v>
      </c>
      <c r="E122" s="3">
        <f t="shared" si="11"/>
        <v>1.1034449535788302</v>
      </c>
      <c r="F122" s="3">
        <f>(1-$X$102)*E122</f>
        <v>0.88275596286306424</v>
      </c>
      <c r="G122" s="3">
        <f t="shared" si="12"/>
        <v>38482.673793045818</v>
      </c>
      <c r="H122" s="3">
        <f t="shared" si="4"/>
        <v>10.557963387631917</v>
      </c>
      <c r="I122" s="2">
        <f t="shared" si="6"/>
        <v>6.1685727502855059E-2</v>
      </c>
      <c r="J122" s="3">
        <f t="shared" si="13"/>
        <v>25957.481193698615</v>
      </c>
      <c r="K122" s="3">
        <f t="shared" si="14"/>
        <v>20765.984954958894</v>
      </c>
      <c r="L122" s="3">
        <f t="shared" si="15"/>
        <v>13427066126.914867</v>
      </c>
      <c r="M122" s="3">
        <f t="shared" si="16"/>
        <v>23.3205383669459</v>
      </c>
      <c r="N122" s="2"/>
      <c r="O122" s="3">
        <f t="shared" si="17"/>
        <v>9056876306.2124748</v>
      </c>
      <c r="P122" s="3">
        <f t="shared" si="18"/>
        <v>7245501044.9699802</v>
      </c>
      <c r="Q122">
        <v>5.3220000000000001</v>
      </c>
      <c r="R122">
        <v>1.3971</v>
      </c>
      <c r="S122">
        <v>0.55879999999999996</v>
      </c>
      <c r="T122">
        <v>1.347990392653319</v>
      </c>
      <c r="U122">
        <v>1.0615424342144888</v>
      </c>
      <c r="V122">
        <v>0.84923394737159108</v>
      </c>
    </row>
    <row r="123" spans="1:23" x14ac:dyDescent="0.25">
      <c r="A123">
        <v>121</v>
      </c>
      <c r="B123">
        <f t="shared" si="8"/>
        <v>25582.391497276058</v>
      </c>
      <c r="C123">
        <f t="shared" si="9"/>
        <v>366357.58495056361</v>
      </c>
      <c r="D123">
        <f>(($X$102)*D122^($X$2)+(1-$X$4)*D122)/(1+$X$5+$X$7)</f>
        <v>1.6033920732018794</v>
      </c>
      <c r="E123" s="3">
        <f t="shared" si="11"/>
        <v>1.0990259485235925</v>
      </c>
      <c r="F123" s="3">
        <f>(1-$X$102)*E123</f>
        <v>0.87922075881887407</v>
      </c>
      <c r="G123" s="3">
        <f t="shared" si="12"/>
        <v>41018.603740279592</v>
      </c>
      <c r="H123" s="3">
        <f t="shared" si="4"/>
        <v>10.621780992536069</v>
      </c>
      <c r="I123" s="2">
        <f t="shared" si="6"/>
        <v>6.3817604904151892E-2</v>
      </c>
      <c r="J123" s="3">
        <f t="shared" si="13"/>
        <v>28115.712080795707</v>
      </c>
      <c r="K123" s="3">
        <f t="shared" si="14"/>
        <v>22492.569664636569</v>
      </c>
      <c r="L123" s="3">
        <f t="shared" si="15"/>
        <v>15027476604.332987</v>
      </c>
      <c r="M123" s="3">
        <f t="shared" si="16"/>
        <v>23.433146136019484</v>
      </c>
      <c r="N123" s="2"/>
      <c r="O123" s="3">
        <f t="shared" si="17"/>
        <v>10300404377.085701</v>
      </c>
      <c r="P123" s="3">
        <f t="shared" si="18"/>
        <v>8240323501.6685619</v>
      </c>
      <c r="Q123">
        <v>5.3220000000000001</v>
      </c>
      <c r="R123">
        <v>1.3971</v>
      </c>
      <c r="S123">
        <v>0.55879999999999996</v>
      </c>
      <c r="T123">
        <v>1.347990392653319</v>
      </c>
      <c r="U123">
        <v>1.0615424342144888</v>
      </c>
      <c r="V123">
        <v>0.84923394737159108</v>
      </c>
    </row>
    <row r="124" spans="1:23" x14ac:dyDescent="0.25">
      <c r="A124" s="2">
        <v>122</v>
      </c>
      <c r="B124">
        <f t="shared" si="8"/>
        <v>27820.850753287712</v>
      </c>
      <c r="C124">
        <f t="shared" si="9"/>
        <v>384675.46419809182</v>
      </c>
      <c r="D124">
        <f>(($X$102)*D123^($X$2)+(1-$X$4)*D123)/(1+$X$5+$X$7)</f>
        <v>1.5746192715978551</v>
      </c>
      <c r="E124" s="3">
        <f t="shared" si="11"/>
        <v>1.0950529323517277</v>
      </c>
      <c r="F124" s="3">
        <f>(1-$X$102)*E124</f>
        <v>0.87604234588138219</v>
      </c>
      <c r="G124" s="3">
        <f t="shared" si="12"/>
        <v>43807.247748374532</v>
      </c>
      <c r="H124" s="3">
        <f t="shared" si="4"/>
        <v>10.687554556382455</v>
      </c>
      <c r="I124" s="2">
        <f t="shared" si="6"/>
        <v>6.5773563846386551E-2</v>
      </c>
      <c r="J124" s="3">
        <f t="shared" si="13"/>
        <v>30465.304197907484</v>
      </c>
      <c r="K124" s="3">
        <f t="shared" si="14"/>
        <v>24372.243358325984</v>
      </c>
      <c r="L124" s="3">
        <f t="shared" si="15"/>
        <v>16851573362.846786</v>
      </c>
      <c r="M124" s="3">
        <f t="shared" si="16"/>
        <v>23.547709864035301</v>
      </c>
      <c r="N124" s="2"/>
      <c r="O124" s="3">
        <f t="shared" si="17"/>
        <v>11719255034.266136</v>
      </c>
      <c r="P124" s="3">
        <f t="shared" si="18"/>
        <v>9375404027.4129086</v>
      </c>
      <c r="Q124">
        <v>5.3220000000000001</v>
      </c>
      <c r="R124">
        <v>1.3971</v>
      </c>
      <c r="S124">
        <v>0.55879999999999996</v>
      </c>
      <c r="T124">
        <v>1.347990392653319</v>
      </c>
      <c r="U124">
        <v>1.0615424342144888</v>
      </c>
      <c r="V124">
        <v>0.84923394737159108</v>
      </c>
    </row>
    <row r="125" spans="1:23" x14ac:dyDescent="0.25">
      <c r="A125">
        <v>123</v>
      </c>
      <c r="B125">
        <f t="shared" si="8"/>
        <v>30255.175194200383</v>
      </c>
      <c r="C125">
        <f t="shared" si="9"/>
        <v>403909.23740799644</v>
      </c>
      <c r="D125">
        <f>(($X$102)*D124^($X$2)+(1-$X$4)*D124)/(1+$X$5+$X$7)</f>
        <v>1.5491318440758186</v>
      </c>
      <c r="E125" s="3">
        <f t="shared" si="11"/>
        <v>1.0914847602298914</v>
      </c>
      <c r="F125" s="3">
        <f>(1-$X$102)*E125</f>
        <v>0.87318780818391317</v>
      </c>
      <c r="G125" s="3">
        <f t="shared" si="12"/>
        <v>46869.255341428601</v>
      </c>
      <c r="H125" s="3">
        <f t="shared" si="4"/>
        <v>10.755117203046325</v>
      </c>
      <c r="I125" s="2">
        <f t="shared" si="6"/>
        <v>6.7562646663869685E-2</v>
      </c>
      <c r="J125" s="3">
        <f t="shared" si="13"/>
        <v>33023.06264255516</v>
      </c>
      <c r="K125" s="3">
        <f t="shared" si="14"/>
        <v>26418.450114044132</v>
      </c>
      <c r="L125" s="3">
        <f t="shared" si="15"/>
        <v>18930925182.83709</v>
      </c>
      <c r="M125" s="3">
        <f t="shared" si="16"/>
        <v>23.664062674868603</v>
      </c>
      <c r="N125" s="2"/>
      <c r="O125" s="3">
        <f t="shared" si="17"/>
        <v>13338320048.83095</v>
      </c>
      <c r="P125" s="3">
        <f t="shared" si="18"/>
        <v>10670656039.064762</v>
      </c>
      <c r="Q125">
        <v>5.3220000000000001</v>
      </c>
      <c r="R125">
        <v>1.3971</v>
      </c>
      <c r="S125">
        <v>0.55879999999999996</v>
      </c>
      <c r="T125">
        <v>1.347990392653319</v>
      </c>
      <c r="U125">
        <v>1.0615424342144888</v>
      </c>
      <c r="V125">
        <v>0.84923394737159108</v>
      </c>
    </row>
    <row r="126" spans="1:23" x14ac:dyDescent="0.25">
      <c r="A126" s="2">
        <v>124</v>
      </c>
      <c r="B126">
        <f t="shared" si="8"/>
        <v>32902.503023692916</v>
      </c>
      <c r="C126">
        <f t="shared" si="9"/>
        <v>424104.69927839626</v>
      </c>
      <c r="D126">
        <f>(($X$102)*D125^($X$2)+(1-$X$4)*D125)/(1+$X$5+$X$7)</f>
        <v>1.5265460740573895</v>
      </c>
      <c r="E126" s="3">
        <f t="shared" si="11"/>
        <v>1.0882833462962089</v>
      </c>
      <c r="F126" s="3">
        <f>(1-$X$102)*E126</f>
        <v>0.87062667703696717</v>
      </c>
      <c r="G126" s="3">
        <f t="shared" si="12"/>
        <v>50227.186817479807</v>
      </c>
      <c r="H126" s="3">
        <f t="shared" si="4"/>
        <v>10.824311729152996</v>
      </c>
      <c r="I126" s="2">
        <f t="shared" si="6"/>
        <v>6.9194526106670651E-2</v>
      </c>
      <c r="J126" s="3">
        <f t="shared" si="13"/>
        <v>35807.246092145659</v>
      </c>
      <c r="K126" s="3">
        <f t="shared" si="14"/>
        <v>28645.796873716528</v>
      </c>
      <c r="L126" s="3">
        <f t="shared" si="15"/>
        <v>21301585960.827103</v>
      </c>
      <c r="M126" s="3">
        <f t="shared" si="16"/>
        <v>23.782047365144706</v>
      </c>
      <c r="N126" s="2"/>
      <c r="O126" s="3">
        <f t="shared" si="17"/>
        <v>15186021335.896965</v>
      </c>
      <c r="P126" s="3">
        <f t="shared" si="18"/>
        <v>12148817068.717571</v>
      </c>
      <c r="Q126">
        <v>5.3220000000000001</v>
      </c>
      <c r="R126">
        <v>1.3971</v>
      </c>
      <c r="S126">
        <v>0.55879999999999996</v>
      </c>
      <c r="T126">
        <v>1.347990392653319</v>
      </c>
      <c r="U126">
        <v>1.0615424342144888</v>
      </c>
      <c r="V126">
        <v>0.84923394737159108</v>
      </c>
    </row>
    <row r="127" spans="1:23" x14ac:dyDescent="0.25">
      <c r="A127">
        <v>125</v>
      </c>
      <c r="B127">
        <f t="shared" si="8"/>
        <v>35781.472038266045</v>
      </c>
      <c r="C127">
        <f t="shared" si="9"/>
        <v>445309.93424231611</v>
      </c>
      <c r="D127">
        <f>(($X$102)*D126^($X$2)+(1-$X$4)*D126)/(1+$X$5+$X$7)</f>
        <v>1.506524678536689</v>
      </c>
      <c r="E127" s="3">
        <f t="shared" si="11"/>
        <v>1.0854135779157759</v>
      </c>
      <c r="F127" s="3">
        <f>(1-$X$102)*E127</f>
        <v>0.86833086233262069</v>
      </c>
      <c r="G127" s="3">
        <f t="shared" si="12"/>
        <v>53905.670660018281</v>
      </c>
      <c r="H127" s="3">
        <f t="shared" si="4"/>
        <v>10.894990958413647</v>
      </c>
      <c r="I127" s="2">
        <f t="shared" si="6"/>
        <v>7.067922926065151E-2</v>
      </c>
      <c r="J127" s="3">
        <f t="shared" si="13"/>
        <v>38837.695588147639</v>
      </c>
      <c r="K127" s="3">
        <f t="shared" si="14"/>
        <v>31070.156470518112</v>
      </c>
      <c r="L127" s="3">
        <f t="shared" si="15"/>
        <v>24004730656.900688</v>
      </c>
      <c r="M127" s="3">
        <f t="shared" si="16"/>
        <v>23.90151675857479</v>
      </c>
      <c r="N127" s="2"/>
      <c r="O127" s="3">
        <f t="shared" si="17"/>
        <v>17294811668.481117</v>
      </c>
      <c r="P127" s="3">
        <f t="shared" si="18"/>
        <v>13835849334.784893</v>
      </c>
      <c r="Q127">
        <v>5.3220000000000001</v>
      </c>
      <c r="R127">
        <v>1.3971</v>
      </c>
      <c r="S127">
        <v>0.55879999999999996</v>
      </c>
      <c r="T127">
        <v>1.347990392653319</v>
      </c>
      <c r="U127">
        <v>1.0615424342144888</v>
      </c>
      <c r="V127">
        <v>0.84923394737159108</v>
      </c>
    </row>
    <row r="128" spans="1:23" x14ac:dyDescent="0.25">
      <c r="A128" s="2">
        <v>126</v>
      </c>
      <c r="B128">
        <f t="shared" si="8"/>
        <v>38912.350841614323</v>
      </c>
      <c r="C128">
        <f t="shared" si="9"/>
        <v>467575.43095443194</v>
      </c>
      <c r="D128">
        <f>(($X$102)*D127^($X$2)+(1-$X$4)*D127)/(1+$X$5+$X$7)</f>
        <v>1.4887709015816355</v>
      </c>
      <c r="E128" s="3">
        <f t="shared" si="11"/>
        <v>1.0828432018713894</v>
      </c>
      <c r="F128" s="3">
        <f>(1-$X$102)*E128</f>
        <v>0.86627456149711157</v>
      </c>
      <c r="G128" s="3">
        <f t="shared" si="12"/>
        <v>57931.575645131066</v>
      </c>
      <c r="H128" s="3">
        <f t="shared" si="4"/>
        <v>10.96701786284267</v>
      </c>
      <c r="I128" s="2">
        <f t="shared" si="6"/>
        <v>7.2026904429023375E-2</v>
      </c>
      <c r="J128" s="3">
        <f t="shared" si="13"/>
        <v>42135.974577676505</v>
      </c>
      <c r="K128" s="3">
        <f t="shared" si="14"/>
        <v>33708.779662141205</v>
      </c>
      <c r="L128" s="3">
        <f t="shared" si="15"/>
        <v>27087381448.141434</v>
      </c>
      <c r="M128" s="3">
        <f t="shared" si="16"/>
        <v>24.022333827173245</v>
      </c>
      <c r="N128" s="2"/>
      <c r="O128" s="3">
        <f t="shared" si="17"/>
        <v>19701746471.842079</v>
      </c>
      <c r="P128" s="3">
        <f t="shared" si="18"/>
        <v>15761397177.473665</v>
      </c>
      <c r="Q128">
        <v>5.3220000000000001</v>
      </c>
      <c r="R128">
        <v>1.3971</v>
      </c>
      <c r="S128">
        <v>0.55879999999999996</v>
      </c>
      <c r="T128">
        <v>1.347990392653319</v>
      </c>
      <c r="U128">
        <v>1.0615424342144888</v>
      </c>
      <c r="V128">
        <v>0.84923394737159108</v>
      </c>
    </row>
    <row r="129" spans="1:22" x14ac:dyDescent="0.25">
      <c r="A129">
        <v>127</v>
      </c>
      <c r="B129">
        <f t="shared" si="8"/>
        <v>42317.181540255573</v>
      </c>
      <c r="C129">
        <f t="shared" si="9"/>
        <v>490954.20250215358</v>
      </c>
      <c r="D129">
        <f>(($X$102)*D128^($X$2)+(1-$X$4)*D128)/(1+$X$5+$X$7)</f>
        <v>1.4730234056477194</v>
      </c>
      <c r="E129" s="3">
        <f t="shared" si="11"/>
        <v>1.0805426897368</v>
      </c>
      <c r="F129" s="3">
        <f>(1-$X$102)*E129</f>
        <v>0.86443415178944005</v>
      </c>
      <c r="G129" s="3">
        <f t="shared" si="12"/>
        <v>62334.198869840067</v>
      </c>
      <c r="H129" s="3">
        <f t="shared" si="4"/>
        <v>11.040265492684616</v>
      </c>
      <c r="I129" s="2">
        <f t="shared" si="6"/>
        <v>7.3247629841945994E-2</v>
      </c>
      <c r="J129" s="3">
        <f t="shared" si="13"/>
        <v>45725.521163588215</v>
      </c>
      <c r="K129" s="3">
        <f t="shared" si="14"/>
        <v>36580.416930870575</v>
      </c>
      <c r="L129" s="3">
        <f t="shared" si="15"/>
        <v>30603236894.752972</v>
      </c>
      <c r="M129" s="3">
        <f t="shared" si="16"/>
        <v>24.144371621184625</v>
      </c>
      <c r="N129" s="2"/>
      <c r="O129" s="3">
        <f t="shared" si="17"/>
        <v>22449136776.864799</v>
      </c>
      <c r="P129" s="3">
        <f t="shared" si="18"/>
        <v>17959309421.49184</v>
      </c>
      <c r="Q129">
        <v>5.3220000000000001</v>
      </c>
      <c r="R129">
        <v>1.3971</v>
      </c>
      <c r="S129">
        <v>0.55879999999999996</v>
      </c>
      <c r="T129">
        <v>1.347990392653319</v>
      </c>
      <c r="U129">
        <v>1.0615424342144888</v>
      </c>
      <c r="V129">
        <v>0.84923394737159108</v>
      </c>
    </row>
    <row r="130" spans="1:22" x14ac:dyDescent="0.25">
      <c r="A130" s="2">
        <v>128</v>
      </c>
      <c r="B130">
        <f t="shared" si="8"/>
        <v>46019.934925027934</v>
      </c>
      <c r="C130">
        <f t="shared" si="9"/>
        <v>515501.91262726131</v>
      </c>
      <c r="D130">
        <f>(($X$102)*D129^($X$2)+(1-$X$4)*D129)/(1+$X$5+$X$7)</f>
        <v>1.4590518465776923</v>
      </c>
      <c r="E130" s="3">
        <f t="shared" si="11"/>
        <v>1.0784850888414583</v>
      </c>
      <c r="F130" s="3">
        <f>(1-$X$102)*E130</f>
        <v>0.86278807107316668</v>
      </c>
      <c r="G130" s="3">
        <f t="shared" si="12"/>
        <v>67145.471031747235</v>
      </c>
      <c r="H130" s="3">
        <f t="shared" si="4"/>
        <v>11.11461675413323</v>
      </c>
      <c r="I130" s="2">
        <f t="shared" si="6"/>
        <v>7.4351261448613926E-2</v>
      </c>
      <c r="J130" s="3">
        <f t="shared" si="13"/>
        <v>49631.813606096883</v>
      </c>
      <c r="K130" s="3">
        <f t="shared" si="14"/>
        <v>39705.450884877508</v>
      </c>
      <c r="L130" s="3">
        <f t="shared" si="15"/>
        <v>34613618741.124069</v>
      </c>
      <c r="M130" s="3">
        <f t="shared" si="16"/>
        <v>24.267513046802669</v>
      </c>
      <c r="N130" s="2"/>
      <c r="O130" s="3">
        <f t="shared" si="17"/>
        <v>25585294841.102673</v>
      </c>
      <c r="P130" s="3">
        <f t="shared" si="18"/>
        <v>20468235872.882141</v>
      </c>
      <c r="Q130">
        <v>5.3220000000000001</v>
      </c>
      <c r="R130">
        <v>1.3971</v>
      </c>
      <c r="S130">
        <v>0.55879999999999996</v>
      </c>
      <c r="T130">
        <v>1.347990392653319</v>
      </c>
      <c r="U130">
        <v>1.0615424342144888</v>
      </c>
      <c r="V130">
        <v>0.84923394737159108</v>
      </c>
    </row>
    <row r="131" spans="1:22" x14ac:dyDescent="0.25">
      <c r="A131">
        <v>129</v>
      </c>
      <c r="B131">
        <f t="shared" si="8"/>
        <v>50046.679230967871</v>
      </c>
      <c r="C131">
        <f t="shared" si="9"/>
        <v>541277.00825862435</v>
      </c>
      <c r="D131">
        <f>(($X$102)*D130^($X$2)+(1-$X$4)*D130)/(1+$X$5+$X$7)</f>
        <v>1.446653035089609</v>
      </c>
      <c r="E131" s="3">
        <f t="shared" si="11"/>
        <v>1.0766458643365291</v>
      </c>
      <c r="F131" s="3">
        <f>(1-$X$102)*E131</f>
        <v>0.86131669146922329</v>
      </c>
      <c r="G131" s="3">
        <f t="shared" si="12"/>
        <v>72400.180405635765</v>
      </c>
      <c r="H131" s="3">
        <f t="shared" ref="H131:H194" si="19">LN(G131)</f>
        <v>11.189964070161253</v>
      </c>
      <c r="I131" s="2">
        <f t="shared" si="6"/>
        <v>7.5347316028022249E-2</v>
      </c>
      <c r="J131" s="3">
        <f t="shared" si="13"/>
        <v>53882.550217798424</v>
      </c>
      <c r="K131" s="3">
        <f t="shared" si="14"/>
        <v>43106.04017423874</v>
      </c>
      <c r="L131" s="3">
        <f t="shared" si="15"/>
        <v>39188553047.347206</v>
      </c>
      <c r="M131" s="3">
        <f t="shared" si="16"/>
        <v>24.391650527000124</v>
      </c>
      <c r="N131" s="2"/>
      <c r="O131" s="3">
        <f t="shared" si="17"/>
        <v>29165385579.23502</v>
      </c>
      <c r="P131" s="3">
        <f t="shared" si="18"/>
        <v>23332308463.388016</v>
      </c>
      <c r="Q131">
        <v>5.3220000000000001</v>
      </c>
      <c r="R131">
        <v>1.3971</v>
      </c>
      <c r="S131">
        <v>0.55879999999999996</v>
      </c>
      <c r="T131">
        <v>1.347990392653319</v>
      </c>
      <c r="U131">
        <v>1.0615424342144888</v>
      </c>
      <c r="V131">
        <v>0.84923394737159108</v>
      </c>
    </row>
    <row r="132" spans="1:22" x14ac:dyDescent="0.25">
      <c r="A132" s="2">
        <v>130</v>
      </c>
      <c r="B132">
        <f t="shared" si="8"/>
        <v>54425.763663677557</v>
      </c>
      <c r="C132">
        <f t="shared" si="9"/>
        <v>568340.85867155564</v>
      </c>
      <c r="D132">
        <f>(($X$102)*D131^($X$2)+(1-$X$4)*D131)/(1+$X$5+$X$7)</f>
        <v>1.4356476019825255</v>
      </c>
      <c r="E132" s="3">
        <f t="shared" si="11"/>
        <v>1.0750027369734025</v>
      </c>
      <c r="F132" s="3">
        <f>(1-$X$102)*E132</f>
        <v>0.8600021895787221</v>
      </c>
      <c r="G132" s="3">
        <f t="shared" si="12"/>
        <v>78136.217089826358</v>
      </c>
      <c r="H132" s="3">
        <f t="shared" si="19"/>
        <v>11.266208955482037</v>
      </c>
      <c r="I132" s="2">
        <f t="shared" ref="I132:I195" si="20">(H132-H131)</f>
        <v>7.6244885320784661E-2</v>
      </c>
      <c r="J132" s="3">
        <f t="shared" si="13"/>
        <v>58507.844900320932</v>
      </c>
      <c r="K132" s="3">
        <f t="shared" si="14"/>
        <v>46806.275920256754</v>
      </c>
      <c r="L132" s="3">
        <f t="shared" si="15"/>
        <v>44408004714.178993</v>
      </c>
      <c r="M132" s="3">
        <f t="shared" si="16"/>
        <v>24.516685576490342</v>
      </c>
      <c r="N132" s="2"/>
      <c r="O132" s="3">
        <f t="shared" si="17"/>
        <v>33252398809.670597</v>
      </c>
      <c r="P132" s="3">
        <f t="shared" si="18"/>
        <v>26601919047.736481</v>
      </c>
      <c r="Q132">
        <v>5.3220000000000001</v>
      </c>
      <c r="R132">
        <v>1.3971</v>
      </c>
      <c r="S132">
        <v>0.55879999999999996</v>
      </c>
      <c r="T132">
        <v>1.347990392653319</v>
      </c>
      <c r="U132">
        <v>1.0615424342144888</v>
      </c>
      <c r="V132">
        <v>0.84923394737159108</v>
      </c>
    </row>
    <row r="133" spans="1:22" x14ac:dyDescent="0.25">
      <c r="A133">
        <v>131</v>
      </c>
      <c r="B133">
        <f t="shared" si="8"/>
        <v>59188.017984249338</v>
      </c>
      <c r="C133">
        <f t="shared" si="9"/>
        <v>596757.90160513343</v>
      </c>
      <c r="D133">
        <f>(($X$102)*D132^($X$2)+(1-$X$4)*D132)/(1+$X$5+$X$7)</f>
        <v>1.4258770965604883</v>
      </c>
      <c r="E133" s="3">
        <f t="shared" si="11"/>
        <v>1.0735355203514647</v>
      </c>
      <c r="F133" s="3">
        <f>(1-$X$102)*E133</f>
        <v>0.85882841628117179</v>
      </c>
      <c r="G133" s="3">
        <f t="shared" si="12"/>
        <v>84394.839234551415</v>
      </c>
      <c r="H133" s="3">
        <f t="shared" si="19"/>
        <v>11.343261532204471</v>
      </c>
      <c r="I133" s="2">
        <f t="shared" si="20"/>
        <v>7.7052576722433486E-2</v>
      </c>
      <c r="J133" s="3">
        <f t="shared" si="13"/>
        <v>63540.439685292964</v>
      </c>
      <c r="K133" s="3">
        <f t="shared" si="14"/>
        <v>50832.351748234374</v>
      </c>
      <c r="L133" s="3">
        <f t="shared" si="15"/>
        <v>50363287167.91349</v>
      </c>
      <c r="M133" s="3">
        <f t="shared" si="16"/>
        <v>24.642528317382205</v>
      </c>
      <c r="N133" s="2"/>
      <c r="O133" s="3">
        <f t="shared" si="17"/>
        <v>37918259453.662971</v>
      </c>
      <c r="P133" s="3">
        <f t="shared" si="18"/>
        <v>30334607562.930382</v>
      </c>
      <c r="Q133">
        <v>5.3220000000000001</v>
      </c>
      <c r="R133">
        <v>1.3971</v>
      </c>
      <c r="S133">
        <v>0.55879999999999996</v>
      </c>
      <c r="T133">
        <v>1.347990392653319</v>
      </c>
      <c r="U133">
        <v>1.0615424342144888</v>
      </c>
      <c r="V133">
        <v>0.84923394737159108</v>
      </c>
    </row>
    <row r="134" spans="1:22" x14ac:dyDescent="0.25">
      <c r="A134" s="2">
        <v>132</v>
      </c>
      <c r="B134">
        <f t="shared" si="8"/>
        <v>64366.969557871147</v>
      </c>
      <c r="C134">
        <f t="shared" si="9"/>
        <v>626595.79668539017</v>
      </c>
      <c r="D134">
        <f>(($X$102)*D133^($X$2)+(1-$X$4)*D133)/(1+$X$5+$X$7)</f>
        <v>1.4172014581974255</v>
      </c>
      <c r="E134" s="3">
        <f t="shared" si="11"/>
        <v>1.0722259606095197</v>
      </c>
      <c r="F134" s="3">
        <f>(1-$X$102)*E134</f>
        <v>0.85778076848761575</v>
      </c>
      <c r="G134" s="3">
        <f t="shared" si="12"/>
        <v>91220.963117164283</v>
      </c>
      <c r="H134" s="3">
        <f t="shared" si="19"/>
        <v>11.421040008389786</v>
      </c>
      <c r="I134" s="2">
        <f t="shared" si="20"/>
        <v>7.7778476185315526E-2</v>
      </c>
      <c r="J134" s="3">
        <f t="shared" si="13"/>
        <v>69015.9357657121</v>
      </c>
      <c r="K134" s="3">
        <f t="shared" si="14"/>
        <v>55212.748612569681</v>
      </c>
      <c r="L134" s="3">
        <f t="shared" si="15"/>
        <v>57158672058.808144</v>
      </c>
      <c r="M134" s="3">
        <f t="shared" si="16"/>
        <v>24.769096957736952</v>
      </c>
      <c r="N134" s="2"/>
      <c r="O134" s="3">
        <f t="shared" si="17"/>
        <v>43245095255.104088</v>
      </c>
      <c r="P134" s="3">
        <f t="shared" si="18"/>
        <v>34596076204.083267</v>
      </c>
      <c r="Q134">
        <v>5.3220000000000001</v>
      </c>
      <c r="R134">
        <v>1.3971</v>
      </c>
      <c r="S134">
        <v>0.55879999999999996</v>
      </c>
      <c r="T134">
        <v>1.347990392653319</v>
      </c>
      <c r="U134">
        <v>1.0615424342144888</v>
      </c>
      <c r="V134">
        <v>0.84923394737159108</v>
      </c>
    </row>
    <row r="135" spans="1:22" x14ac:dyDescent="0.25">
      <c r="A135">
        <v>133</v>
      </c>
      <c r="B135">
        <f t="shared" si="8"/>
        <v>69999.079394184868</v>
      </c>
      <c r="C135">
        <f t="shared" si="9"/>
        <v>657925.58651965973</v>
      </c>
      <c r="D135">
        <f>(($X$102)*D134^($X$2)+(1-$X$4)*D134)/(1+$X$5+$X$7)</f>
        <v>1.4094968098069283</v>
      </c>
      <c r="E135" s="3">
        <f t="shared" si="11"/>
        <v>1.0710575808405725</v>
      </c>
      <c r="F135" s="3">
        <f>(1-$X$102)*E135</f>
        <v>0.85684606467245805</v>
      </c>
      <c r="G135" s="3">
        <f t="shared" si="12"/>
        <v>98663.479095525458</v>
      </c>
      <c r="H135" s="3">
        <f t="shared" si="19"/>
        <v>11.499470137651954</v>
      </c>
      <c r="I135" s="2">
        <f t="shared" si="20"/>
        <v>7.843012926216808E-2</v>
      </c>
      <c r="J135" s="3">
        <f t="shared" si="13"/>
        <v>74973.044637002808</v>
      </c>
      <c r="K135" s="3">
        <f t="shared" si="14"/>
        <v>59978.43570960225</v>
      </c>
      <c r="L135" s="3">
        <f t="shared" si="15"/>
        <v>64913227351.993774</v>
      </c>
      <c r="M135" s="3">
        <f t="shared" si="16"/>
        <v>24.896317251168554</v>
      </c>
      <c r="N135" s="2"/>
      <c r="O135" s="3">
        <f t="shared" si="17"/>
        <v>49326684365.964699</v>
      </c>
      <c r="P135" s="3">
        <f t="shared" si="18"/>
        <v>39461347492.771767</v>
      </c>
      <c r="Q135">
        <v>5.3220000000000001</v>
      </c>
      <c r="R135">
        <v>1.3971</v>
      </c>
      <c r="S135">
        <v>0.55879999999999996</v>
      </c>
      <c r="T135">
        <v>1.347990392653319</v>
      </c>
      <c r="U135">
        <v>1.0615424342144888</v>
      </c>
      <c r="V135">
        <v>0.84923394737159108</v>
      </c>
    </row>
    <row r="136" spans="1:22" x14ac:dyDescent="0.25">
      <c r="A136" s="2">
        <v>134</v>
      </c>
      <c r="B136">
        <f t="shared" si="8"/>
        <v>76123.998841176042</v>
      </c>
      <c r="C136">
        <f t="shared" si="9"/>
        <v>690821.86584564275</v>
      </c>
      <c r="D136">
        <f>(($X$102)*D135^($X$2)+(1-$X$4)*D135)/(1+$X$5+$X$7)</f>
        <v>1.4026535294759597</v>
      </c>
      <c r="E136" s="3">
        <f t="shared" si="11"/>
        <v>1.0700155319088316</v>
      </c>
      <c r="F136" s="3">
        <f>(1-$X$102)*E136</f>
        <v>0.85601242552706536</v>
      </c>
      <c r="G136" s="3">
        <f t="shared" si="12"/>
        <v>106775.59565239944</v>
      </c>
      <c r="H136" s="3">
        <f t="shared" si="19"/>
        <v>11.57848467426961</v>
      </c>
      <c r="I136" s="2">
        <f t="shared" si="20"/>
        <v>7.9014536617656006E-2</v>
      </c>
      <c r="J136" s="3">
        <f t="shared" si="13"/>
        <v>81453.861111068269</v>
      </c>
      <c r="K136" s="3">
        <f t="shared" si="14"/>
        <v>65163.088888854618</v>
      </c>
      <c r="L136" s="3">
        <f t="shared" si="15"/>
        <v>73762916215.370483</v>
      </c>
      <c r="M136" s="3">
        <f t="shared" si="16"/>
        <v>25.024121951955642</v>
      </c>
      <c r="N136" s="2"/>
      <c r="O136" s="3">
        <f t="shared" si="17"/>
        <v>56270108313.080017</v>
      </c>
      <c r="P136" s="3">
        <f t="shared" si="18"/>
        <v>45016086650.46402</v>
      </c>
      <c r="Q136">
        <v>5.3220000000000001</v>
      </c>
      <c r="R136">
        <v>1.3971</v>
      </c>
      <c r="S136">
        <v>0.55879999999999996</v>
      </c>
      <c r="T136">
        <v>1.347990392653319</v>
      </c>
      <c r="U136">
        <v>1.0615424342144888</v>
      </c>
      <c r="V136">
        <v>0.84923394737159108</v>
      </c>
    </row>
    <row r="137" spans="1:22" x14ac:dyDescent="0.25">
      <c r="A137">
        <v>135</v>
      </c>
      <c r="B137">
        <f t="shared" si="8"/>
        <v>82784.848739778943</v>
      </c>
      <c r="C137">
        <f t="shared" si="9"/>
        <v>725362.95913792495</v>
      </c>
      <c r="D137">
        <f>(($X$102)*D136^($X$2)+(1-$X$4)*D136)/(1+$X$5+$X$7)</f>
        <v>1.396574562873149</v>
      </c>
      <c r="E137" s="3">
        <f t="shared" si="11"/>
        <v>1.069086450840159</v>
      </c>
      <c r="F137" s="3">
        <f>(1-$X$102)*E137</f>
        <v>0.85526916067212722</v>
      </c>
      <c r="G137" s="3">
        <f t="shared" si="12"/>
        <v>115615.21394127654</v>
      </c>
      <c r="H137" s="3">
        <f t="shared" si="19"/>
        <v>11.658022835049328</v>
      </c>
      <c r="I137" s="2">
        <f t="shared" si="20"/>
        <v>7.953816077971787E-2</v>
      </c>
      <c r="J137" s="3">
        <f t="shared" si="13"/>
        <v>88504.160122549671</v>
      </c>
      <c r="K137" s="3">
        <f t="shared" si="14"/>
        <v>70803.328098039739</v>
      </c>
      <c r="L137" s="3">
        <f t="shared" si="15"/>
        <v>83862993705.808624</v>
      </c>
      <c r="M137" s="3">
        <f t="shared" si="16"/>
        <v>25.152450276904791</v>
      </c>
      <c r="N137" s="2"/>
      <c r="O137" s="3">
        <f t="shared" si="17"/>
        <v>64197639482.509361</v>
      </c>
      <c r="P137" s="3">
        <f t="shared" si="18"/>
        <v>51358111586.007492</v>
      </c>
      <c r="Q137">
        <v>5.3220000000000001</v>
      </c>
      <c r="R137">
        <v>1.3971</v>
      </c>
      <c r="S137">
        <v>0.55879999999999996</v>
      </c>
      <c r="T137">
        <v>1.347990392653319</v>
      </c>
      <c r="U137">
        <v>1.0615424342144888</v>
      </c>
      <c r="V137">
        <v>0.84923394737159108</v>
      </c>
    </row>
    <row r="138" spans="1:22" x14ac:dyDescent="0.25">
      <c r="A138" s="2">
        <v>136</v>
      </c>
      <c r="B138">
        <f t="shared" si="8"/>
        <v>90028.523004509596</v>
      </c>
      <c r="C138">
        <f t="shared" si="9"/>
        <v>761631.10709482117</v>
      </c>
      <c r="D138">
        <f>(($X$102)*D137^($X$2)+(1-$X$4)*D137)/(1+$X$5+$X$7)</f>
        <v>1.3911739444252462</v>
      </c>
      <c r="E138" s="3">
        <f t="shared" si="11"/>
        <v>1.0682583275376338</v>
      </c>
      <c r="F138" s="3">
        <f>(1-$X$102)*E138</f>
        <v>0.85460666203010716</v>
      </c>
      <c r="G138" s="3">
        <f t="shared" si="12"/>
        <v>125245.33545896264</v>
      </c>
      <c r="H138" s="3">
        <f t="shared" si="19"/>
        <v>11.738029776409007</v>
      </c>
      <c r="I138" s="2">
        <f t="shared" si="20"/>
        <v>8.0006941359679118E-2</v>
      </c>
      <c r="J138" s="3">
        <f t="shared" si="13"/>
        <v>96173.719415480809</v>
      </c>
      <c r="K138" s="3">
        <f t="shared" si="14"/>
        <v>76938.975532384662</v>
      </c>
      <c r="L138" s="3">
        <f t="shared" si="15"/>
        <v>95390743504.071976</v>
      </c>
      <c r="M138" s="3">
        <f t="shared" si="16"/>
        <v>25.281247382433904</v>
      </c>
      <c r="N138" s="2"/>
      <c r="O138" s="3">
        <f t="shared" si="17"/>
        <v>73248896391.83934</v>
      </c>
      <c r="P138" s="3">
        <f t="shared" si="18"/>
        <v>58599117113.471489</v>
      </c>
      <c r="Q138">
        <v>5.3220000000000001</v>
      </c>
      <c r="R138">
        <v>1.3971</v>
      </c>
      <c r="S138">
        <v>0.55879999999999996</v>
      </c>
      <c r="T138">
        <v>1.347990392653319</v>
      </c>
      <c r="U138">
        <v>1.0615424342144888</v>
      </c>
      <c r="V138">
        <v>0.84923394737159108</v>
      </c>
    </row>
    <row r="139" spans="1:22" x14ac:dyDescent="0.25">
      <c r="A139">
        <v>137</v>
      </c>
      <c r="B139">
        <f t="shared" si="8"/>
        <v>97906.018767404181</v>
      </c>
      <c r="C139">
        <f t="shared" si="9"/>
        <v>799712.66244956222</v>
      </c>
      <c r="D139">
        <f>(($X$102)*D138^($X$2)+(1-$X$4)*D138)/(1+$X$5+$X$7)</f>
        <v>1.3863754998191369</v>
      </c>
      <c r="E139" s="3">
        <f t="shared" si="11"/>
        <v>1.0675203802345401</v>
      </c>
      <c r="F139" s="3">
        <f>(1-$X$102)*E139</f>
        <v>0.85401630418763208</v>
      </c>
      <c r="G139" s="3">
        <f t="shared" si="12"/>
        <v>135734.50570396177</v>
      </c>
      <c r="H139" s="3">
        <f t="shared" si="19"/>
        <v>11.818456092821206</v>
      </c>
      <c r="I139" s="2">
        <f t="shared" si="20"/>
        <v>8.0426316412198773E-2</v>
      </c>
      <c r="J139" s="3">
        <f t="shared" si="13"/>
        <v>104516.67038182933</v>
      </c>
      <c r="K139" s="3">
        <f t="shared" si="14"/>
        <v>83613.336305463468</v>
      </c>
      <c r="L139" s="3">
        <f t="shared" si="15"/>
        <v>108548602942.79056</v>
      </c>
      <c r="M139" s="3">
        <f t="shared" si="16"/>
        <v>25.410463863015533</v>
      </c>
      <c r="N139" s="2"/>
      <c r="O139" s="3">
        <f t="shared" si="17"/>
        <v>83583304741.416031</v>
      </c>
      <c r="P139" s="3">
        <f t="shared" si="18"/>
        <v>66866643793.132835</v>
      </c>
      <c r="Q139">
        <v>5.3220000000000001</v>
      </c>
      <c r="R139">
        <v>1.3971</v>
      </c>
      <c r="S139">
        <v>0.55879999999999996</v>
      </c>
      <c r="T139">
        <v>1.347990392653319</v>
      </c>
      <c r="U139">
        <v>1.0615424342144888</v>
      </c>
      <c r="V139">
        <v>0.84923394737159108</v>
      </c>
    </row>
    <row r="140" spans="1:22" x14ac:dyDescent="0.25">
      <c r="A140" s="2">
        <v>138</v>
      </c>
      <c r="B140">
        <f t="shared" si="8"/>
        <v>106472.79540955204</v>
      </c>
      <c r="C140">
        <f t="shared" si="9"/>
        <v>839698.29557204037</v>
      </c>
      <c r="D140">
        <f>(($X$102)*D139^($X$2)+(1-$X$4)*D139)/(1+$X$5+$X$7)</f>
        <v>1.3821117062590438</v>
      </c>
      <c r="E140" s="3">
        <f t="shared" si="11"/>
        <v>1.0668629398286416</v>
      </c>
      <c r="F140" s="3">
        <f>(1-$X$102)*E140</f>
        <v>0.85349035186291333</v>
      </c>
      <c r="G140" s="3">
        <f t="shared" si="12"/>
        <v>147157.29693366605</v>
      </c>
      <c r="H140" s="3">
        <f t="shared" si="19"/>
        <v>11.899257340836273</v>
      </c>
      <c r="I140" s="2">
        <f t="shared" si="20"/>
        <v>8.0801248015067273E-2</v>
      </c>
      <c r="J140" s="3">
        <f t="shared" si="13"/>
        <v>113591.87952240818</v>
      </c>
      <c r="K140" s="3">
        <f t="shared" si="14"/>
        <v>90873.503617926559</v>
      </c>
      <c r="L140" s="3">
        <f t="shared" si="15"/>
        <v>123567731416.18802</v>
      </c>
      <c r="M140" s="3">
        <f t="shared" si="16"/>
        <v>25.540055275200032</v>
      </c>
      <c r="N140" s="2"/>
      <c r="O140" s="3">
        <f t="shared" si="17"/>
        <v>95382907625.79071</v>
      </c>
      <c r="P140" s="3">
        <f t="shared" si="18"/>
        <v>76306326100.632568</v>
      </c>
      <c r="Q140">
        <v>5.3220000000000001</v>
      </c>
      <c r="R140">
        <v>1.3971</v>
      </c>
      <c r="S140">
        <v>0.55879999999999996</v>
      </c>
      <c r="T140">
        <v>1.347990392653319</v>
      </c>
      <c r="U140">
        <v>1.0615424342144888</v>
      </c>
      <c r="V140">
        <v>0.84923394737159108</v>
      </c>
    </row>
    <row r="141" spans="1:22" x14ac:dyDescent="0.25">
      <c r="A141">
        <v>139</v>
      </c>
      <c r="B141">
        <f t="shared" si="8"/>
        <v>115789.16500788783</v>
      </c>
      <c r="C141">
        <f t="shared" si="9"/>
        <v>881683.21035064245</v>
      </c>
      <c r="D141">
        <f>(($X$102)*D140^($X$2)+(1-$X$4)*D140)/(1+$X$5+$X$7)</f>
        <v>1.378322690197443</v>
      </c>
      <c r="E141" s="3">
        <f t="shared" si="11"/>
        <v>1.0662773430344004</v>
      </c>
      <c r="F141" s="3">
        <f>(1-$X$102)*E141</f>
        <v>0.85302187442752031</v>
      </c>
      <c r="G141" s="3">
        <f t="shared" si="12"/>
        <v>159594.83340938759</v>
      </c>
      <c r="H141" s="3">
        <f t="shared" si="19"/>
        <v>11.980393591352225</v>
      </c>
      <c r="I141" s="2">
        <f t="shared" si="20"/>
        <v>8.1136250515951858E-2</v>
      </c>
      <c r="J141" s="3">
        <f t="shared" si="13"/>
        <v>123463.3632167824</v>
      </c>
      <c r="K141" s="3">
        <f t="shared" si="14"/>
        <v>98770.69057342592</v>
      </c>
      <c r="L141" s="3">
        <f t="shared" si="15"/>
        <v>140712085075.76483</v>
      </c>
      <c r="M141" s="3">
        <f t="shared" si="16"/>
        <v>25.669981689885418</v>
      </c>
      <c r="N141" s="2"/>
      <c r="O141" s="3">
        <f t="shared" si="17"/>
        <v>108855574441.66013</v>
      </c>
      <c r="P141" s="3">
        <f t="shared" si="18"/>
        <v>87084459553.32811</v>
      </c>
      <c r="Q141">
        <v>5.3220000000000001</v>
      </c>
      <c r="R141">
        <v>1.3971</v>
      </c>
      <c r="S141">
        <v>0.55879999999999996</v>
      </c>
      <c r="T141">
        <v>1.347990392653319</v>
      </c>
      <c r="U141">
        <v>1.0615424342144888</v>
      </c>
      <c r="V141">
        <v>0.84923394737159108</v>
      </c>
    </row>
    <row r="142" spans="1:22" x14ac:dyDescent="0.25">
      <c r="A142" s="2">
        <v>140</v>
      </c>
      <c r="B142">
        <f t="shared" si="8"/>
        <v>125920.716946078</v>
      </c>
      <c r="C142">
        <f t="shared" si="9"/>
        <v>925767.37086817459</v>
      </c>
      <c r="D142">
        <f>(($X$102)*D141^($X$2)+(1-$X$4)*D141)/(1+$X$5+$X$7)</f>
        <v>1.3749553450552743</v>
      </c>
      <c r="E142" s="3">
        <f t="shared" si="11"/>
        <v>1.0657558341343485</v>
      </c>
      <c r="F142" s="3">
        <f>(1-$X$102)*E142</f>
        <v>0.85260466730747886</v>
      </c>
      <c r="G142" s="3">
        <f t="shared" si="12"/>
        <v>173135.36281820221</v>
      </c>
      <c r="H142" s="3">
        <f t="shared" si="19"/>
        <v>12.061829011566013</v>
      </c>
      <c r="I142" s="2">
        <f t="shared" si="20"/>
        <v>8.1435420213788134E-2</v>
      </c>
      <c r="J142" s="3">
        <f t="shared" si="13"/>
        <v>134200.73872366254</v>
      </c>
      <c r="K142" s="3">
        <f t="shared" si="14"/>
        <v>107360.59097893005</v>
      </c>
      <c r="L142" s="3">
        <f t="shared" si="15"/>
        <v>160283069640.51456</v>
      </c>
      <c r="M142" s="3">
        <f t="shared" si="16"/>
        <v>25.800207274268637</v>
      </c>
      <c r="N142" s="2"/>
      <c r="O142" s="3">
        <f t="shared" si="17"/>
        <v>124238665056.7719</v>
      </c>
      <c r="P142" s="3">
        <f t="shared" si="18"/>
        <v>99390932045.417542</v>
      </c>
      <c r="Q142">
        <v>5.3220000000000001</v>
      </c>
      <c r="R142">
        <v>1.3971</v>
      </c>
      <c r="S142">
        <v>0.55879999999999996</v>
      </c>
      <c r="T142">
        <v>1.347990392653319</v>
      </c>
      <c r="U142">
        <v>1.0615424342144888</v>
      </c>
      <c r="V142">
        <v>0.84923394737159108</v>
      </c>
    </row>
    <row r="143" spans="1:22" x14ac:dyDescent="0.25">
      <c r="A143">
        <v>141</v>
      </c>
      <c r="B143">
        <f t="shared" si="8"/>
        <v>136938.77967885981</v>
      </c>
      <c r="C143">
        <f t="shared" si="9"/>
        <v>972055.7394115834</v>
      </c>
      <c r="D143">
        <f>(($X$102)*D142^($X$2)+(1-$X$4)*D142)/(1+$X$5+$X$7)</f>
        <v>1.3719625538294844</v>
      </c>
      <c r="E143" s="3">
        <f t="shared" si="11"/>
        <v>1.0652914749983362</v>
      </c>
      <c r="F143" s="3">
        <f>(1-$X$102)*E143</f>
        <v>0.85223317999866899</v>
      </c>
      <c r="G143" s="3">
        <f t="shared" si="12"/>
        <v>187874.87788650161</v>
      </c>
      <c r="H143" s="3">
        <f t="shared" si="19"/>
        <v>12.143531477083018</v>
      </c>
      <c r="I143" s="2">
        <f t="shared" si="20"/>
        <v>8.1702465517004441E-2</v>
      </c>
      <c r="J143" s="3">
        <f t="shared" si="13"/>
        <v>145879.71458856476</v>
      </c>
      <c r="K143" s="3">
        <f t="shared" si="14"/>
        <v>116703.7716708518</v>
      </c>
      <c r="L143" s="3">
        <f t="shared" si="15"/>
        <v>182624853340.82425</v>
      </c>
      <c r="M143" s="3">
        <f t="shared" si="16"/>
        <v>25.930699903955073</v>
      </c>
      <c r="N143" s="2"/>
      <c r="O143" s="3">
        <f t="shared" si="17"/>
        <v>141803213829.53806</v>
      </c>
      <c r="P143" s="3">
        <f t="shared" si="18"/>
        <v>113442571063.63045</v>
      </c>
      <c r="Q143">
        <v>5.3220000000000001</v>
      </c>
      <c r="R143">
        <v>1.3971</v>
      </c>
      <c r="S143">
        <v>0.55879999999999996</v>
      </c>
      <c r="T143">
        <v>1.347990392653319</v>
      </c>
      <c r="U143">
        <v>1.0615424342144888</v>
      </c>
      <c r="V143">
        <v>0.84923394737159108</v>
      </c>
    </row>
    <row r="144" spans="1:22" x14ac:dyDescent="0.25">
      <c r="A144" s="2">
        <v>142</v>
      </c>
      <c r="B144">
        <f t="shared" si="8"/>
        <v>148920.92290076002</v>
      </c>
      <c r="C144">
        <f t="shared" si="9"/>
        <v>1020658.5263821626</v>
      </c>
      <c r="D144">
        <f>(($X$102)*D143^($X$2)+(1-$X$4)*D143)/(1+$X$5+$X$7)</f>
        <v>1.3693025035187358</v>
      </c>
      <c r="E144" s="3">
        <f t="shared" si="11"/>
        <v>1.0648780629619046</v>
      </c>
      <c r="F144" s="3">
        <f>(1-$X$102)*E144</f>
        <v>0.85190245036952372</v>
      </c>
      <c r="G144" s="3">
        <f t="shared" si="12"/>
        <v>203917.79255433133</v>
      </c>
      <c r="H144" s="3">
        <f t="shared" si="19"/>
        <v>12.225472213934184</v>
      </c>
      <c r="I144" s="2">
        <f t="shared" si="20"/>
        <v>8.1940736851166207E-2</v>
      </c>
      <c r="J144" s="3">
        <f t="shared" si="13"/>
        <v>158582.62391306047</v>
      </c>
      <c r="K144" s="3">
        <f t="shared" si="14"/>
        <v>126866.09913044839</v>
      </c>
      <c r="L144" s="3">
        <f t="shared" si="15"/>
        <v>208130433651.60733</v>
      </c>
      <c r="M144" s="3">
        <f t="shared" si="16"/>
        <v>26.061430804975672</v>
      </c>
      <c r="N144" s="2"/>
      <c r="O144" s="3">
        <f t="shared" si="17"/>
        <v>161858707232.92099</v>
      </c>
      <c r="P144" s="3">
        <f t="shared" si="18"/>
        <v>129486965786.33681</v>
      </c>
      <c r="Q144">
        <v>5.3220000000000001</v>
      </c>
      <c r="R144">
        <v>1.3971</v>
      </c>
      <c r="S144">
        <v>0.55879999999999996</v>
      </c>
      <c r="T144">
        <v>1.347990392653319</v>
      </c>
      <c r="U144">
        <v>1.0615424342144888</v>
      </c>
      <c r="V144">
        <v>0.84923394737159108</v>
      </c>
    </row>
    <row r="145" spans="1:22" x14ac:dyDescent="0.25">
      <c r="A145">
        <v>143</v>
      </c>
      <c r="B145">
        <f t="shared" si="8"/>
        <v>161951.50365457652</v>
      </c>
      <c r="C145">
        <f t="shared" si="9"/>
        <v>1071691.4527012708</v>
      </c>
      <c r="D145">
        <f>(($X$102)*D144^($X$2)+(1-$X$4)*D144)/(1+$X$5+$X$7)</f>
        <v>1.3669380800358173</v>
      </c>
      <c r="E145" s="3">
        <f t="shared" si="11"/>
        <v>1.064510056105618</v>
      </c>
      <c r="F145" s="3">
        <f>(1-$X$102)*E145</f>
        <v>0.85160804488449449</v>
      </c>
      <c r="G145" s="3">
        <f t="shared" si="12"/>
        <v>221377.67746450048</v>
      </c>
      <c r="H145" s="3">
        <f t="shared" si="19"/>
        <v>12.307625469713296</v>
      </c>
      <c r="I145" s="2">
        <f t="shared" si="20"/>
        <v>8.2153255779111589E-2</v>
      </c>
      <c r="J145" s="3">
        <f t="shared" si="13"/>
        <v>172399.00424172246</v>
      </c>
      <c r="K145" s="3">
        <f t="shared" si="14"/>
        <v>137919.20339337797</v>
      </c>
      <c r="L145" s="3">
        <f t="shared" si="15"/>
        <v>237248564757.5639</v>
      </c>
      <c r="M145" s="3">
        <f t="shared" si="16"/>
        <v>26.192374224924215</v>
      </c>
      <c r="N145" s="2"/>
      <c r="O145" s="3">
        <f t="shared" si="17"/>
        <v>184758539300.06409</v>
      </c>
      <c r="P145" s="3">
        <f t="shared" si="18"/>
        <v>147806831440.05127</v>
      </c>
      <c r="Q145">
        <v>5.3220000000000001</v>
      </c>
      <c r="R145">
        <v>1.3971</v>
      </c>
      <c r="S145">
        <v>0.55879999999999996</v>
      </c>
      <c r="T145">
        <v>1.347990392653319</v>
      </c>
      <c r="U145">
        <v>1.0615424342144888</v>
      </c>
      <c r="V145">
        <v>0.84923394737159108</v>
      </c>
    </row>
    <row r="146" spans="1:22" x14ac:dyDescent="0.25">
      <c r="A146" s="2">
        <v>144</v>
      </c>
      <c r="B146">
        <f t="shared" si="8"/>
        <v>176122.26022435195</v>
      </c>
      <c r="C146">
        <f t="shared" si="9"/>
        <v>1125276.0253363345</v>
      </c>
      <c r="D146">
        <f>(($X$102)*D145^($X$2)+(1-$X$4)*D145)/(1+$X$5+$X$7)</f>
        <v>1.3648363337637139</v>
      </c>
      <c r="E146" s="3">
        <f t="shared" si="11"/>
        <v>1.064182505449857</v>
      </c>
      <c r="F146" s="3">
        <f>(1-$X$102)*E146</f>
        <v>0.85134600435988572</v>
      </c>
      <c r="G146" s="3">
        <f t="shared" si="12"/>
        <v>240378.05993878329</v>
      </c>
      <c r="H146" s="3">
        <f t="shared" si="19"/>
        <v>12.38996821266459</v>
      </c>
      <c r="I146" s="2">
        <f t="shared" si="20"/>
        <v>8.2342742951293957E-2</v>
      </c>
      <c r="J146" s="3">
        <f t="shared" si="13"/>
        <v>187426.22815104257</v>
      </c>
      <c r="K146" s="3">
        <f t="shared" si="14"/>
        <v>149940.98252083408</v>
      </c>
      <c r="L146" s="3">
        <f t="shared" si="15"/>
        <v>270491667865.97324</v>
      </c>
      <c r="M146" s="3">
        <f t="shared" si="16"/>
        <v>26.323507132044941</v>
      </c>
      <c r="N146" s="2"/>
      <c r="O146" s="3">
        <f t="shared" si="17"/>
        <v>210906241057.58618</v>
      </c>
      <c r="P146" s="3">
        <f t="shared" si="18"/>
        <v>168724992846.06897</v>
      </c>
      <c r="Q146">
        <v>5.3220000000000001</v>
      </c>
      <c r="R146">
        <v>1.3971</v>
      </c>
      <c r="S146">
        <v>0.55879999999999996</v>
      </c>
      <c r="T146">
        <v>1.347990392653319</v>
      </c>
      <c r="U146">
        <v>1.0615424342144888</v>
      </c>
      <c r="V146">
        <v>0.84923394737159108</v>
      </c>
    </row>
    <row r="147" spans="1:22" x14ac:dyDescent="0.25">
      <c r="A147">
        <v>145</v>
      </c>
      <c r="B147">
        <f t="shared" si="8"/>
        <v>191532.95799398274</v>
      </c>
      <c r="C147">
        <f t="shared" si="9"/>
        <v>1181539.8266031512</v>
      </c>
      <c r="D147">
        <f>(($X$102)*D146^($X$2)+(1-$X$4)*D146)/(1+$X$5+$X$7)</f>
        <v>1.362968007189812</v>
      </c>
      <c r="E147" s="3">
        <f t="shared" si="11"/>
        <v>1.0638909935692873</v>
      </c>
      <c r="F147" s="3">
        <f>(1-$X$102)*E147</f>
        <v>0.8511127948554299</v>
      </c>
      <c r="G147" s="3">
        <f t="shared" si="12"/>
        <v>261053.29406822863</v>
      </c>
      <c r="H147" s="3">
        <f t="shared" si="19"/>
        <v>12.472479857292809</v>
      </c>
      <c r="I147" s="2">
        <f t="shared" si="20"/>
        <v>8.2511644628219472E-2</v>
      </c>
      <c r="J147" s="3">
        <f t="shared" si="13"/>
        <v>203770.18898148288</v>
      </c>
      <c r="K147" s="3">
        <f t="shared" si="14"/>
        <v>163016.15118518629</v>
      </c>
      <c r="L147" s="3">
        <f t="shared" si="15"/>
        <v>308444863807.55627</v>
      </c>
      <c r="M147" s="3">
        <f t="shared" si="16"/>
        <v>26.454808940842593</v>
      </c>
      <c r="N147" s="2"/>
      <c r="O147" s="3">
        <f t="shared" si="17"/>
        <v>240762593756.07263</v>
      </c>
      <c r="P147" s="3">
        <f t="shared" si="18"/>
        <v>192610075004.85809</v>
      </c>
      <c r="Q147">
        <v>5.3220000000000001</v>
      </c>
      <c r="R147">
        <v>1.3971</v>
      </c>
      <c r="S147">
        <v>0.55879999999999996</v>
      </c>
      <c r="T147">
        <v>1.347990392653319</v>
      </c>
      <c r="U147">
        <v>1.0615424342144888</v>
      </c>
      <c r="V147">
        <v>0.84923394737159108</v>
      </c>
    </row>
    <row r="148" spans="1:22" x14ac:dyDescent="0.25">
      <c r="A148" s="2">
        <v>146</v>
      </c>
      <c r="B148">
        <f t="shared" si="8"/>
        <v>208292.09181845622</v>
      </c>
      <c r="C148">
        <f t="shared" si="9"/>
        <v>1240616.8179333087</v>
      </c>
      <c r="D148">
        <f>(($X$102)*D147^($X$2)+(1-$X$4)*D147)/(1+$X$5+$X$7)</f>
        <v>1.361307117151537</v>
      </c>
      <c r="E148" s="3">
        <f t="shared" si="11"/>
        <v>1.063631579133798</v>
      </c>
      <c r="F148" s="3">
        <f>(1-$X$102)*E148</f>
        <v>0.85090526330703842</v>
      </c>
      <c r="G148" s="3">
        <f t="shared" si="12"/>
        <v>283549.50703884586</v>
      </c>
      <c r="H148" s="3">
        <f t="shared" si="19"/>
        <v>12.555142014907233</v>
      </c>
      <c r="I148" s="2">
        <f t="shared" si="20"/>
        <v>8.2662157614423748E-2</v>
      </c>
      <c r="J148" s="3">
        <f t="shared" si="13"/>
        <v>221546.04654194665</v>
      </c>
      <c r="K148" s="3">
        <f t="shared" si="14"/>
        <v>177236.83723355731</v>
      </c>
      <c r="L148" s="3">
        <f t="shared" si="15"/>
        <v>351776287149.09125</v>
      </c>
      <c r="M148" s="3">
        <f t="shared" si="16"/>
        <v>26.586261262626447</v>
      </c>
      <c r="N148" s="2"/>
      <c r="O148" s="3">
        <f t="shared" si="17"/>
        <v>274853751286.57455</v>
      </c>
      <c r="P148" s="3">
        <f t="shared" si="18"/>
        <v>219883001029.25961</v>
      </c>
      <c r="Q148">
        <v>5.3220000000000001</v>
      </c>
      <c r="R148">
        <v>1.3971</v>
      </c>
      <c r="S148">
        <v>0.55879999999999996</v>
      </c>
      <c r="T148">
        <v>1.347990392653319</v>
      </c>
      <c r="U148">
        <v>1.0615424342144888</v>
      </c>
      <c r="V148">
        <v>0.84923394737159108</v>
      </c>
    </row>
    <row r="149" spans="1:22" x14ac:dyDescent="0.25">
      <c r="A149">
        <v>147</v>
      </c>
      <c r="B149">
        <f t="shared" si="8"/>
        <v>226517.64985257111</v>
      </c>
      <c r="C149">
        <f t="shared" si="9"/>
        <v>1302647.6588299742</v>
      </c>
      <c r="D149">
        <f>(($X$102)*D148^($X$2)+(1-$X$4)*D148)/(1+$X$5+$X$7)</f>
        <v>1.3598305851738601</v>
      </c>
      <c r="E149" s="3">
        <f t="shared" si="11"/>
        <v>1.0634007468947566</v>
      </c>
      <c r="F149" s="3">
        <f>(1-$X$102)*E149</f>
        <v>0.85072059751580531</v>
      </c>
      <c r="G149" s="3">
        <f t="shared" si="12"/>
        <v>308025.6283512293</v>
      </c>
      <c r="H149" s="3">
        <f t="shared" si="19"/>
        <v>12.637938267426604</v>
      </c>
      <c r="I149" s="2">
        <f t="shared" si="20"/>
        <v>8.2796252519370839E-2</v>
      </c>
      <c r="J149" s="3">
        <f t="shared" si="13"/>
        <v>240879.03803806906</v>
      </c>
      <c r="K149" s="3">
        <f t="shared" si="14"/>
        <v>192703.23043045527</v>
      </c>
      <c r="L149" s="3">
        <f t="shared" si="15"/>
        <v>401248863631.3606</v>
      </c>
      <c r="M149" s="3">
        <f t="shared" si="16"/>
        <v>26.717847679315252</v>
      </c>
      <c r="N149" s="2"/>
      <c r="O149" s="3">
        <f t="shared" si="17"/>
        <v>313780514961.50696</v>
      </c>
      <c r="P149" s="3">
        <f t="shared" si="18"/>
        <v>251024411969.2056</v>
      </c>
      <c r="Q149">
        <v>5.3220000000000001</v>
      </c>
      <c r="R149">
        <v>1.3971</v>
      </c>
      <c r="S149">
        <v>0.55879999999999996</v>
      </c>
      <c r="T149">
        <v>1.347990392653319</v>
      </c>
      <c r="U149">
        <v>1.0615424342144888</v>
      </c>
      <c r="V149">
        <v>0.84923394737159108</v>
      </c>
    </row>
    <row r="150" spans="1:22" x14ac:dyDescent="0.25">
      <c r="A150" s="2">
        <v>148</v>
      </c>
      <c r="B150">
        <f t="shared" si="8"/>
        <v>246337.94421467106</v>
      </c>
      <c r="C150">
        <f t="shared" si="9"/>
        <v>1367780.0417714729</v>
      </c>
      <c r="D150">
        <f>(($X$102)*D149^($X$2)+(1-$X$4)*D149)/(1+$X$5+$X$7)</f>
        <v>1.3585179101972171</v>
      </c>
      <c r="E150" s="3">
        <f t="shared" si="11"/>
        <v>1.063195362654179</v>
      </c>
      <c r="F150" s="3">
        <f>(1-$X$102)*E150</f>
        <v>0.85055629012334322</v>
      </c>
      <c r="G150" s="3">
        <f t="shared" si="12"/>
        <v>334654.50917679357</v>
      </c>
      <c r="H150" s="3">
        <f t="shared" si="19"/>
        <v>12.720853962744879</v>
      </c>
      <c r="I150" s="2">
        <f t="shared" si="20"/>
        <v>8.2915695318275695E-2</v>
      </c>
      <c r="J150" s="3">
        <f t="shared" si="13"/>
        <v>261905.35993480211</v>
      </c>
      <c r="K150" s="3">
        <f t="shared" si="14"/>
        <v>209524.28794784169</v>
      </c>
      <c r="L150" s="3">
        <f t="shared" si="15"/>
        <v>457733758540.84644</v>
      </c>
      <c r="M150" s="3">
        <f t="shared" si="16"/>
        <v>26.849553538802958</v>
      </c>
      <c r="N150" s="2"/>
      <c r="O150" s="3">
        <f t="shared" si="17"/>
        <v>358228924151.79626</v>
      </c>
      <c r="P150" s="3">
        <f t="shared" si="18"/>
        <v>286583139321.43701</v>
      </c>
      <c r="Q150">
        <v>5.3220000000000001</v>
      </c>
      <c r="R150">
        <v>1.3971</v>
      </c>
      <c r="S150">
        <v>0.55879999999999996</v>
      </c>
      <c r="T150">
        <v>1.347990392653319</v>
      </c>
      <c r="U150">
        <v>1.0615424342144888</v>
      </c>
      <c r="V150">
        <v>0.84923394737159108</v>
      </c>
    </row>
    <row r="151" spans="1:22" x14ac:dyDescent="0.25">
      <c r="A151">
        <v>149</v>
      </c>
      <c r="B151">
        <f t="shared" si="8"/>
        <v>267892.51433345478</v>
      </c>
      <c r="C151">
        <f t="shared" si="9"/>
        <v>1436169.0438600467</v>
      </c>
      <c r="D151">
        <f>(($X$102)*D150^($X$2)+(1-$X$4)*D150)/(1+$X$5+$X$7)</f>
        <v>1.357350878702513</v>
      </c>
      <c r="E151" s="3">
        <f t="shared" si="11"/>
        <v>1.063012632777705</v>
      </c>
      <c r="F151" s="3">
        <f>(1-$X$102)*E151</f>
        <v>0.85041010622216406</v>
      </c>
      <c r="G151" s="3">
        <f t="shared" si="12"/>
        <v>363624.13972834038</v>
      </c>
      <c r="H151" s="3">
        <f t="shared" si="19"/>
        <v>12.803876029973708</v>
      </c>
      <c r="I151" s="2">
        <f t="shared" si="20"/>
        <v>8.3022067228828433E-2</v>
      </c>
      <c r="J151" s="3">
        <f t="shared" si="13"/>
        <v>284773.12696304481</v>
      </c>
      <c r="K151" s="3">
        <f t="shared" si="14"/>
        <v>227818.50157043588</v>
      </c>
      <c r="L151" s="3">
        <f t="shared" si="15"/>
        <v>522225733078.08258</v>
      </c>
      <c r="M151" s="3">
        <f t="shared" si="16"/>
        <v>26.981365770201219</v>
      </c>
      <c r="N151" s="2"/>
      <c r="O151" s="3">
        <f t="shared" si="17"/>
        <v>408982349467.55176</v>
      </c>
      <c r="P151" s="3">
        <f t="shared" si="18"/>
        <v>327185879574.04144</v>
      </c>
      <c r="Q151">
        <v>5.3220000000000001</v>
      </c>
      <c r="R151">
        <v>1.3971</v>
      </c>
      <c r="S151">
        <v>0.55879999999999996</v>
      </c>
      <c r="T151">
        <v>1.347990392653319</v>
      </c>
      <c r="U151">
        <v>1.0615424342144888</v>
      </c>
      <c r="V151">
        <v>0.84923394737159108</v>
      </c>
    </row>
    <row r="152" spans="1:22" x14ac:dyDescent="0.25">
      <c r="A152" s="2">
        <v>150</v>
      </c>
      <c r="B152">
        <f t="shared" si="8"/>
        <v>291333.10933763202</v>
      </c>
      <c r="C152">
        <f t="shared" si="9"/>
        <v>1507977.4960530491</v>
      </c>
      <c r="D152">
        <f>(($X$102)*D151^($X$2)+(1-$X$4)*D151)/(1+$X$5+$X$7)</f>
        <v>1.3563133078540692</v>
      </c>
      <c r="E152" s="3">
        <f t="shared" si="11"/>
        <v>1.0628500678383828</v>
      </c>
      <c r="F152" s="3">
        <f>(1-$X$102)*E152</f>
        <v>0.8502800542707063</v>
      </c>
      <c r="G152" s="3">
        <f t="shared" si="12"/>
        <v>395138.97321313492</v>
      </c>
      <c r="H152" s="3">
        <f t="shared" si="19"/>
        <v>12.886992812924603</v>
      </c>
      <c r="I152" s="2">
        <f t="shared" si="20"/>
        <v>8.311678295089564E-2</v>
      </c>
      <c r="J152" s="3">
        <f t="shared" si="13"/>
        <v>309643.41502306919</v>
      </c>
      <c r="K152" s="3">
        <f t="shared" si="14"/>
        <v>247714.73201845537</v>
      </c>
      <c r="L152" s="3">
        <f t="shared" si="15"/>
        <v>595860679418.91602</v>
      </c>
      <c r="M152" s="3">
        <f t="shared" si="16"/>
        <v>27.113272717321546</v>
      </c>
      <c r="N152" s="2"/>
      <c r="O152" s="3">
        <f t="shared" si="17"/>
        <v>466935301655.80298</v>
      </c>
      <c r="P152" s="3">
        <f t="shared" si="18"/>
        <v>373548241324.6424</v>
      </c>
      <c r="Q152">
        <v>5.3220000000000001</v>
      </c>
      <c r="R152">
        <v>1.3971</v>
      </c>
      <c r="S152">
        <v>0.55879999999999996</v>
      </c>
      <c r="T152">
        <v>1.347990392653319</v>
      </c>
      <c r="U152">
        <v>1.0615424342144888</v>
      </c>
      <c r="V152">
        <v>0.84923394737159108</v>
      </c>
    </row>
    <row r="153" spans="1:22" x14ac:dyDescent="0.25">
      <c r="A153">
        <v>151</v>
      </c>
      <c r="B153">
        <f t="shared" si="8"/>
        <v>316824.75640467479</v>
      </c>
      <c r="C153">
        <f t="shared" si="9"/>
        <v>1583376.3708557016</v>
      </c>
      <c r="D153">
        <f>(($X$102)*D152^($X$2)+(1-$X$4)*D152)/(1+$X$5+$X$7)</f>
        <v>1.3553908178150897</v>
      </c>
      <c r="E153" s="3">
        <f t="shared" si="11"/>
        <v>1.0627054500058868</v>
      </c>
      <c r="F153" s="3">
        <f>(1-$X$102)*E153</f>
        <v>0.85016436000470952</v>
      </c>
      <c r="G153" s="3">
        <f t="shared" si="12"/>
        <v>429421.36568739876</v>
      </c>
      <c r="H153" s="3">
        <f t="shared" si="19"/>
        <v>12.970193920262563</v>
      </c>
      <c r="I153" s="2">
        <f t="shared" si="20"/>
        <v>8.3201107337959712E-2</v>
      </c>
      <c r="J153" s="3">
        <f t="shared" si="13"/>
        <v>336691.3953280354</v>
      </c>
      <c r="K153" s="3">
        <f t="shared" si="14"/>
        <v>269353.11626242835</v>
      </c>
      <c r="L153" s="3">
        <f t="shared" si="15"/>
        <v>679935643570.01257</v>
      </c>
      <c r="M153" s="3">
        <f t="shared" si="16"/>
        <v>27.245263988828938</v>
      </c>
      <c r="N153" s="2"/>
      <c r="O153" s="3">
        <f t="shared" si="17"/>
        <v>533109199632.84705</v>
      </c>
      <c r="P153" s="3">
        <f t="shared" si="18"/>
        <v>426487359706.27765</v>
      </c>
      <c r="Q153">
        <v>5.3220000000000001</v>
      </c>
      <c r="R153">
        <v>1.3971</v>
      </c>
      <c r="S153">
        <v>0.55879999999999996</v>
      </c>
      <c r="T153">
        <v>1.347990392653319</v>
      </c>
      <c r="U153">
        <v>1.0615424342144888</v>
      </c>
      <c r="V153">
        <v>0.84923394737159108</v>
      </c>
    </row>
    <row r="154" spans="1:22" x14ac:dyDescent="0.25">
      <c r="A154" s="2">
        <v>152</v>
      </c>
      <c r="B154">
        <f t="shared" si="8"/>
        <v>344546.92259008379</v>
      </c>
      <c r="C154">
        <f t="shared" si="9"/>
        <v>1662545.1893984869</v>
      </c>
      <c r="D154">
        <f>(($X$102)*D153^($X$2)+(1-$X$4)*D153)/(1+$X$5+$X$7)</f>
        <v>1.3545706298549145</v>
      </c>
      <c r="E154" s="3">
        <f t="shared" si="11"/>
        <v>1.0625768038239156</v>
      </c>
      <c r="F154" s="3">
        <f>(1-$X$102)*E154</f>
        <v>0.85006144305913256</v>
      </c>
      <c r="G154" s="3">
        <f t="shared" si="12"/>
        <v>466713.14194742229</v>
      </c>
      <c r="H154" s="3">
        <f t="shared" si="19"/>
        <v>13.053470090845968</v>
      </c>
      <c r="I154" s="2">
        <f t="shared" si="20"/>
        <v>8.3276170583404863E-2</v>
      </c>
      <c r="J154" s="3">
        <f t="shared" si="13"/>
        <v>366107.5677731373</v>
      </c>
      <c r="K154" s="3">
        <f t="shared" si="14"/>
        <v>292886.05421850987</v>
      </c>
      <c r="L154" s="3">
        <f t="shared" si="15"/>
        <v>775931688973.74011</v>
      </c>
      <c r="M154" s="3">
        <f t="shared" si="16"/>
        <v>27.377330323581777</v>
      </c>
      <c r="N154" s="2"/>
      <c r="O154" s="3">
        <f t="shared" si="17"/>
        <v>608670375603.60986</v>
      </c>
      <c r="P154" s="3">
        <f t="shared" si="18"/>
        <v>486936300482.888</v>
      </c>
      <c r="Q154">
        <v>5.3220000000000001</v>
      </c>
      <c r="R154">
        <v>1.3971</v>
      </c>
      <c r="S154">
        <v>0.55879999999999996</v>
      </c>
      <c r="T154">
        <v>1.347990392653319</v>
      </c>
      <c r="U154">
        <v>1.0615424342144888</v>
      </c>
      <c r="V154">
        <v>0.84923394737159108</v>
      </c>
    </row>
    <row r="155" spans="1:22" x14ac:dyDescent="0.25">
      <c r="A155">
        <v>153</v>
      </c>
      <c r="B155">
        <f t="shared" si="8"/>
        <v>374694.77831671608</v>
      </c>
      <c r="C155">
        <f t="shared" si="9"/>
        <v>1745672.4488684114</v>
      </c>
      <c r="D155">
        <f>(($X$102)*D154^($X$2)+(1-$X$4)*D154)/(1+$X$5+$X$7)</f>
        <v>1.3538413872726149</v>
      </c>
      <c r="E155" s="3">
        <f t="shared" si="11"/>
        <v>1.062462370046426</v>
      </c>
      <c r="F155" s="3">
        <f>(1-$X$102)*E155</f>
        <v>0.84996989603714079</v>
      </c>
      <c r="G155" s="3">
        <f t="shared" si="12"/>
        <v>507277.2984801078</v>
      </c>
      <c r="H155" s="3">
        <f t="shared" si="19"/>
        <v>13.136813072859235</v>
      </c>
      <c r="I155" s="2">
        <f t="shared" si="20"/>
        <v>8.3342982013267175E-2</v>
      </c>
      <c r="J155" s="3">
        <f t="shared" si="13"/>
        <v>398099.10221439833</v>
      </c>
      <c r="K155" s="3">
        <f t="shared" si="14"/>
        <v>318479.2817715187</v>
      </c>
      <c r="L155" s="3">
        <f t="shared" si="15"/>
        <v>885540003893.12183</v>
      </c>
      <c r="M155" s="3">
        <f t="shared" si="16"/>
        <v>27.509463469764476</v>
      </c>
      <c r="N155" s="2"/>
      <c r="O155" s="3">
        <f t="shared" si="17"/>
        <v>694950634654.92468</v>
      </c>
      <c r="P155" s="3">
        <f t="shared" si="18"/>
        <v>555960507723.93982</v>
      </c>
      <c r="Q155">
        <v>5.3220000000000001</v>
      </c>
      <c r="R155">
        <v>1.3971</v>
      </c>
      <c r="S155">
        <v>0.55879999999999996</v>
      </c>
      <c r="T155">
        <v>1.347990392653319</v>
      </c>
      <c r="U155">
        <v>1.0615424342144888</v>
      </c>
      <c r="V155">
        <v>0.84923394737159108</v>
      </c>
    </row>
    <row r="156" spans="1:22" x14ac:dyDescent="0.25">
      <c r="A156" s="2">
        <v>154</v>
      </c>
      <c r="B156">
        <f t="shared" si="8"/>
        <v>407480.57141942868</v>
      </c>
      <c r="C156">
        <f t="shared" si="9"/>
        <v>1832956.0713118319</v>
      </c>
      <c r="D156">
        <f>(($X$102)*D155^($X$2)+(1-$X$4)*D155)/(1+$X$5+$X$7)</f>
        <v>1.3531929965155587</v>
      </c>
      <c r="E156" s="3">
        <f t="shared" si="11"/>
        <v>1.0623605822304911</v>
      </c>
      <c r="F156" s="3">
        <f>(1-$X$102)*E156</f>
        <v>0.84988846578439292</v>
      </c>
      <c r="G156" s="3">
        <f t="shared" si="12"/>
        <v>551399.85546092887</v>
      </c>
      <c r="H156" s="3">
        <f t="shared" si="19"/>
        <v>13.220215515440731</v>
      </c>
      <c r="I156" s="2">
        <f t="shared" si="20"/>
        <v>8.3402442581496317E-2</v>
      </c>
      <c r="J156" s="3">
        <f t="shared" si="13"/>
        <v>432891.29710075748</v>
      </c>
      <c r="K156" s="3">
        <f t="shared" si="14"/>
        <v>346313.03768060601</v>
      </c>
      <c r="L156" s="3">
        <f t="shared" si="15"/>
        <v>1010691712787.5762</v>
      </c>
      <c r="M156" s="3">
        <f t="shared" si="16"/>
        <v>27.641656076515403</v>
      </c>
      <c r="N156" s="2"/>
      <c r="O156" s="3">
        <f t="shared" si="17"/>
        <v>793470731238.88745</v>
      </c>
      <c r="P156" s="3">
        <f t="shared" si="18"/>
        <v>634776584991.10999</v>
      </c>
      <c r="Q156">
        <v>5.3220000000000001</v>
      </c>
      <c r="R156">
        <v>1.3971</v>
      </c>
      <c r="S156">
        <v>0.55879999999999996</v>
      </c>
      <c r="T156">
        <v>1.347990392653319</v>
      </c>
      <c r="U156">
        <v>1.0615424342144888</v>
      </c>
      <c r="V156">
        <v>0.84923394737159108</v>
      </c>
    </row>
    <row r="157" spans="1:22" x14ac:dyDescent="0.25">
      <c r="A157">
        <v>155</v>
      </c>
      <c r="B157">
        <f t="shared" si="8"/>
        <v>443135.12141862867</v>
      </c>
      <c r="C157">
        <f t="shared" si="9"/>
        <v>1924603.8748774235</v>
      </c>
      <c r="D157">
        <f>(($X$102)*D156^($X$2)+(1-$X$4)*D156)/(1+$X$5+$X$7)</f>
        <v>1.352616486181403</v>
      </c>
      <c r="E157" s="3">
        <f t="shared" si="11"/>
        <v>1.0622700458095824</v>
      </c>
      <c r="F157" s="3">
        <f>(1-$X$102)*E157</f>
        <v>0.84981603664766592</v>
      </c>
      <c r="G157" s="3">
        <f t="shared" si="12"/>
        <v>599391.87083683489</v>
      </c>
      <c r="H157" s="3">
        <f t="shared" si="19"/>
        <v>13.30367087160529</v>
      </c>
      <c r="I157" s="2">
        <f t="shared" si="20"/>
        <v>8.3455356164558125E-2</v>
      </c>
      <c r="J157" s="3">
        <f t="shared" si="13"/>
        <v>470729.16572920152</v>
      </c>
      <c r="K157" s="3">
        <f t="shared" si="14"/>
        <v>376583.33258336125</v>
      </c>
      <c r="L157" s="3">
        <f t="shared" si="15"/>
        <v>1153591917182.6006</v>
      </c>
      <c r="M157" s="3">
        <f t="shared" si="16"/>
        <v>27.773901596849395</v>
      </c>
      <c r="N157" s="2"/>
      <c r="O157" s="3">
        <f t="shared" si="17"/>
        <v>905967176380.23816</v>
      </c>
      <c r="P157" s="3">
        <f t="shared" si="18"/>
        <v>724773741104.19055</v>
      </c>
      <c r="Q157">
        <v>5.3220000000000001</v>
      </c>
      <c r="R157">
        <v>1.3971</v>
      </c>
      <c r="S157">
        <v>0.55879999999999996</v>
      </c>
      <c r="T157">
        <v>1.347990392653319</v>
      </c>
      <c r="U157">
        <v>1.0615424342144888</v>
      </c>
      <c r="V157">
        <v>0.84923394737159108</v>
      </c>
    </row>
    <row r="158" spans="1:22" x14ac:dyDescent="0.25">
      <c r="A158" s="2">
        <v>156</v>
      </c>
      <c r="B158">
        <f t="shared" si="8"/>
        <v>481909.44454275863</v>
      </c>
      <c r="C158">
        <f t="shared" si="9"/>
        <v>2020834.0686212948</v>
      </c>
      <c r="D158">
        <f>(($X$102)*D157^($X$2)+(1-$X$4)*D157)/(1+$X$5+$X$7)</f>
        <v>1.352103881863465</v>
      </c>
      <c r="E158" s="3">
        <f t="shared" si="11"/>
        <v>1.0621895193957029</v>
      </c>
      <c r="F158" s="3">
        <f>(1-$X$102)*E158</f>
        <v>0.84975161551656242</v>
      </c>
      <c r="G158" s="3">
        <f t="shared" si="12"/>
        <v>651591.63067293016</v>
      </c>
      <c r="H158" s="3">
        <f t="shared" si="19"/>
        <v>13.387173311356406</v>
      </c>
      <c r="I158" s="2">
        <f t="shared" si="20"/>
        <v>8.3502439751116597E-2</v>
      </c>
      <c r="J158" s="3">
        <f t="shared" si="13"/>
        <v>511879.16129112296</v>
      </c>
      <c r="K158" s="3">
        <f t="shared" si="14"/>
        <v>409503.32903289841</v>
      </c>
      <c r="L158" s="3">
        <f t="shared" si="15"/>
        <v>1316758566092.3616</v>
      </c>
      <c r="M158" s="3">
        <f t="shared" si="16"/>
        <v>27.906194200769942</v>
      </c>
      <c r="N158" s="2"/>
      <c r="O158" s="3">
        <f t="shared" si="17"/>
        <v>1034422848154.396</v>
      </c>
      <c r="P158" s="3">
        <f t="shared" si="18"/>
        <v>827538278523.51685</v>
      </c>
      <c r="Q158">
        <v>5.3220000000000001</v>
      </c>
      <c r="R158">
        <v>1.3971</v>
      </c>
      <c r="S158">
        <v>0.55879999999999996</v>
      </c>
      <c r="T158">
        <v>1.347990392653319</v>
      </c>
      <c r="U158">
        <v>1.0615424342144888</v>
      </c>
      <c r="V158">
        <v>0.84923394737159108</v>
      </c>
    </row>
    <row r="159" spans="1:22" x14ac:dyDescent="0.25">
      <c r="A159">
        <v>157</v>
      </c>
      <c r="B159">
        <f t="shared" si="8"/>
        <v>524076.52094024996</v>
      </c>
      <c r="C159">
        <f t="shared" si="9"/>
        <v>2121875.7720523598</v>
      </c>
      <c r="D159">
        <f>(($X$102)*D158^($X$2)+(1-$X$4)*D158)/(1+$X$5+$X$7)</f>
        <v>1.3516480950376584</v>
      </c>
      <c r="E159" s="3">
        <f t="shared" si="11"/>
        <v>1.0621178980819193</v>
      </c>
      <c r="F159" s="3">
        <f>(1-$X$102)*E159</f>
        <v>0.84969431846553545</v>
      </c>
      <c r="G159" s="3">
        <f t="shared" si="12"/>
        <v>708367.03118285234</v>
      </c>
      <c r="H159" s="3">
        <f t="shared" si="19"/>
        <v>13.470717643975579</v>
      </c>
      <c r="I159" s="2">
        <f t="shared" si="20"/>
        <v>8.3544332619172934E-2</v>
      </c>
      <c r="J159" s="3">
        <f t="shared" si="13"/>
        <v>556631.05285514321</v>
      </c>
      <c r="K159" s="3">
        <f t="shared" si="14"/>
        <v>445304.84228411462</v>
      </c>
      <c r="L159" s="3">
        <f t="shared" si="15"/>
        <v>1503066841187.5527</v>
      </c>
      <c r="M159" s="3">
        <f t="shared" si="16"/>
        <v>28.038528697558547</v>
      </c>
      <c r="N159" s="2"/>
      <c r="O159" s="3">
        <f t="shared" si="17"/>
        <v>1181101945025.325</v>
      </c>
      <c r="P159" s="3">
        <f t="shared" si="18"/>
        <v>944881556020.26001</v>
      </c>
      <c r="Q159">
        <v>5.3220000000000001</v>
      </c>
      <c r="R159">
        <v>1.3971</v>
      </c>
      <c r="S159">
        <v>0.55879999999999996</v>
      </c>
      <c r="T159">
        <v>1.347990392653319</v>
      </c>
      <c r="U159">
        <v>1.0615424342144888</v>
      </c>
      <c r="V159">
        <v>0.84923394737159108</v>
      </c>
    </row>
    <row r="160" spans="1:22" x14ac:dyDescent="0.25">
      <c r="A160" s="2">
        <v>158</v>
      </c>
      <c r="B160">
        <f t="shared" si="8"/>
        <v>569933.21652252181</v>
      </c>
      <c r="C160">
        <f t="shared" si="9"/>
        <v>2227969.5606549778</v>
      </c>
      <c r="D160">
        <f>(($X$102)*D159^($X$2)+(1-$X$4)*D159)/(1+$X$5+$X$7)</f>
        <v>1.3512428243984957</v>
      </c>
      <c r="E160" s="3">
        <f t="shared" si="11"/>
        <v>1.062054198538346</v>
      </c>
      <c r="F160" s="3">
        <f>(1-$X$102)*E160</f>
        <v>0.84964335883067688</v>
      </c>
      <c r="G160" s="3">
        <f t="shared" si="12"/>
        <v>770118.16921241174</v>
      </c>
      <c r="H160" s="3">
        <f t="shared" si="19"/>
        <v>13.554299248564712</v>
      </c>
      <c r="I160" s="2">
        <f t="shared" si="20"/>
        <v>8.3581604589133107E-2</v>
      </c>
      <c r="J160" s="3">
        <f t="shared" si="13"/>
        <v>605299.9654942085</v>
      </c>
      <c r="K160" s="3">
        <f t="shared" si="14"/>
        <v>484239.97239536687</v>
      </c>
      <c r="L160" s="3">
        <f t="shared" si="15"/>
        <v>1715799839112.5928</v>
      </c>
      <c r="M160" s="3">
        <f t="shared" si="16"/>
        <v>28.170900466317114</v>
      </c>
      <c r="N160" s="2"/>
      <c r="O160" s="3">
        <f t="shared" si="17"/>
        <v>1348589898186.605</v>
      </c>
      <c r="P160" s="3">
        <f t="shared" si="18"/>
        <v>1078871918549.2841</v>
      </c>
      <c r="Q160">
        <v>5.3220000000000001</v>
      </c>
      <c r="R160">
        <v>1.3971</v>
      </c>
      <c r="S160">
        <v>0.55879999999999996</v>
      </c>
      <c r="T160">
        <v>1.347990392653319</v>
      </c>
      <c r="U160">
        <v>1.0615424342144888</v>
      </c>
      <c r="V160">
        <v>0.84923394737159108</v>
      </c>
    </row>
    <row r="161" spans="1:22" x14ac:dyDescent="0.25">
      <c r="A161">
        <v>159</v>
      </c>
      <c r="B161">
        <f t="shared" si="8"/>
        <v>619802.37296824239</v>
      </c>
      <c r="C161">
        <f t="shared" si="9"/>
        <v>2339368.0386877269</v>
      </c>
      <c r="D161">
        <f>(($X$102)*D160^($X$2)+(1-$X$4)*D160)/(1+$X$5+$X$7)</f>
        <v>1.3508824682357758</v>
      </c>
      <c r="E161" s="3">
        <f t="shared" si="11"/>
        <v>1.0619975457145543</v>
      </c>
      <c r="F161" s="3">
        <f>(1-$X$102)*E161</f>
        <v>0.84959803657164346</v>
      </c>
      <c r="G161" s="3">
        <f t="shared" si="12"/>
        <v>837280.15941373014</v>
      </c>
      <c r="H161" s="3">
        <f t="shared" si="19"/>
        <v>13.637914012000783</v>
      </c>
      <c r="I161" s="2">
        <f t="shared" si="20"/>
        <v>8.361476343607066E-2</v>
      </c>
      <c r="J161" s="3">
        <f t="shared" si="13"/>
        <v>658228.59892033017</v>
      </c>
      <c r="K161" s="3">
        <f t="shared" si="14"/>
        <v>526582.87913626421</v>
      </c>
      <c r="L161" s="3">
        <f t="shared" si="15"/>
        <v>1958706444359.8452</v>
      </c>
      <c r="M161" s="3">
        <f t="shared" si="16"/>
        <v>28.303305393922617</v>
      </c>
      <c r="N161" s="2"/>
      <c r="O161" s="3">
        <f t="shared" si="17"/>
        <v>1539838946464.4233</v>
      </c>
      <c r="P161" s="3">
        <f t="shared" si="18"/>
        <v>1231871157171.5388</v>
      </c>
      <c r="Q161">
        <v>5.3220000000000001</v>
      </c>
      <c r="R161">
        <v>1.3971</v>
      </c>
      <c r="S161">
        <v>0.55879999999999996</v>
      </c>
      <c r="T161">
        <v>1.347990392653319</v>
      </c>
      <c r="U161">
        <v>1.0615424342144888</v>
      </c>
      <c r="V161">
        <v>0.84923394737159108</v>
      </c>
    </row>
    <row r="162" spans="1:22" x14ac:dyDescent="0.25">
      <c r="A162" s="2">
        <v>160</v>
      </c>
      <c r="B162">
        <f t="shared" si="8"/>
        <v>674035.08060296357</v>
      </c>
      <c r="C162">
        <f t="shared" si="9"/>
        <v>2456336.4406221132</v>
      </c>
      <c r="D162">
        <f>(($X$102)*D161^($X$2)+(1-$X$4)*D161)/(1+$X$5+$X$7)</f>
        <v>1.3505620466056889</v>
      </c>
      <c r="E162" s="3">
        <f t="shared" si="11"/>
        <v>1.0619471609796869</v>
      </c>
      <c r="F162" s="3">
        <f>(1-$X$102)*E162</f>
        <v>0.84955772878374958</v>
      </c>
      <c r="G162" s="3">
        <f t="shared" si="12"/>
        <v>910326.19794316893</v>
      </c>
      <c r="H162" s="3">
        <f t="shared" si="19"/>
        <v>13.721558273540062</v>
      </c>
      <c r="I162" s="2">
        <f t="shared" si="20"/>
        <v>8.364426153927873E-2</v>
      </c>
      <c r="J162" s="3">
        <f t="shared" si="13"/>
        <v>715789.64024703158</v>
      </c>
      <c r="K162" s="3">
        <f t="shared" si="14"/>
        <v>572631.71219762531</v>
      </c>
      <c r="L162" s="3">
        <f t="shared" si="15"/>
        <v>2236067412860.7847</v>
      </c>
      <c r="M162" s="3">
        <f t="shared" si="16"/>
        <v>28.435739819631326</v>
      </c>
      <c r="N162" s="2"/>
      <c r="O162" s="3">
        <f t="shared" si="17"/>
        <v>1758220177158.5764</v>
      </c>
      <c r="P162" s="3">
        <f t="shared" si="18"/>
        <v>1406576141726.8613</v>
      </c>
      <c r="Q162">
        <v>5.3220000000000001</v>
      </c>
      <c r="R162">
        <v>1.3971</v>
      </c>
      <c r="S162">
        <v>0.55879999999999996</v>
      </c>
      <c r="T162">
        <v>1.347990392653319</v>
      </c>
      <c r="U162">
        <v>1.0615424342144888</v>
      </c>
      <c r="V162">
        <v>0.84923394737159108</v>
      </c>
    </row>
    <row r="163" spans="1:22" x14ac:dyDescent="0.25">
      <c r="A163">
        <v>161</v>
      </c>
      <c r="B163">
        <f t="shared" si="8"/>
        <v>733013.15015572286</v>
      </c>
      <c r="C163">
        <f t="shared" si="9"/>
        <v>2579153.262653219</v>
      </c>
      <c r="D163">
        <f>(($X$102)*D162^($X$2)+(1-$X$4)*D162)/(1+$X$5+$X$7)</f>
        <v>1.3502771321929781</v>
      </c>
      <c r="E163" s="3">
        <f t="shared" si="11"/>
        <v>1.0619023515483477</v>
      </c>
      <c r="F163" s="3">
        <f>(1-$X$102)*E163</f>
        <v>0.84952188123867822</v>
      </c>
      <c r="G163" s="3">
        <f t="shared" si="12"/>
        <v>989770.89425201027</v>
      </c>
      <c r="H163" s="3">
        <f t="shared" si="19"/>
        <v>13.805228775381581</v>
      </c>
      <c r="I163" s="2">
        <f t="shared" si="20"/>
        <v>8.367050184151914E-2</v>
      </c>
      <c r="J163" s="3">
        <f t="shared" si="13"/>
        <v>778388.38786622416</v>
      </c>
      <c r="K163" s="3">
        <f t="shared" si="14"/>
        <v>622710.71029297938</v>
      </c>
      <c r="L163" s="3">
        <f t="shared" si="15"/>
        <v>2552770831189.2666</v>
      </c>
      <c r="M163" s="3">
        <f t="shared" si="16"/>
        <v>28.568200485642276</v>
      </c>
      <c r="N163" s="2"/>
      <c r="O163" s="3">
        <f t="shared" si="17"/>
        <v>2007582950176.5513</v>
      </c>
      <c r="P163" s="3">
        <f t="shared" si="18"/>
        <v>1606066360141.2412</v>
      </c>
      <c r="Q163">
        <v>5.3220000000000001</v>
      </c>
      <c r="R163">
        <v>1.3971</v>
      </c>
      <c r="S163">
        <v>0.55879999999999996</v>
      </c>
      <c r="T163">
        <v>1.347990392653319</v>
      </c>
      <c r="U163">
        <v>1.0615424342144888</v>
      </c>
      <c r="V163">
        <v>0.84923394737159108</v>
      </c>
    </row>
    <row r="164" spans="1:22" x14ac:dyDescent="0.25">
      <c r="A164" s="2">
        <v>162</v>
      </c>
      <c r="B164">
        <f t="shared" si="8"/>
        <v>797151.80079434859</v>
      </c>
      <c r="C164">
        <f t="shared" si="9"/>
        <v>2708110.9257858801</v>
      </c>
      <c r="D164">
        <f>(($X$102)*D163^($X$2)+(1-$X$4)*D163)/(1+$X$5+$X$7)</f>
        <v>1.3500237888868465</v>
      </c>
      <c r="E164" s="3">
        <f t="shared" si="11"/>
        <v>1.0618625010556475</v>
      </c>
      <c r="F164" s="3">
        <f>(1-$X$102)*E164</f>
        <v>0.84949000084451809</v>
      </c>
      <c r="G164" s="3">
        <f t="shared" si="12"/>
        <v>1076173.8944263591</v>
      </c>
      <c r="H164" s="3">
        <f t="shared" si="19"/>
        <v>13.888922618566475</v>
      </c>
      <c r="I164" s="2">
        <f t="shared" si="20"/>
        <v>8.369384318489459E-2</v>
      </c>
      <c r="J164" s="3">
        <f t="shared" si="13"/>
        <v>846465.60491250025</v>
      </c>
      <c r="K164" s="3">
        <f t="shared" si="14"/>
        <v>677172.48393000034</v>
      </c>
      <c r="L164" s="3">
        <f t="shared" si="15"/>
        <v>2914398281541.5635</v>
      </c>
      <c r="M164" s="3">
        <f t="shared" si="16"/>
        <v>28.700684492996604</v>
      </c>
      <c r="N164" s="2"/>
      <c r="O164" s="3">
        <f t="shared" si="17"/>
        <v>2292322752965.4961</v>
      </c>
      <c r="P164" s="3">
        <f t="shared" si="18"/>
        <v>1833858202372.3972</v>
      </c>
      <c r="Q164">
        <v>5.3220000000000001</v>
      </c>
      <c r="R164">
        <v>1.3971</v>
      </c>
      <c r="S164">
        <v>0.55879999999999996</v>
      </c>
      <c r="T164">
        <v>1.347990392653319</v>
      </c>
      <c r="U164">
        <v>1.0615424342144888</v>
      </c>
      <c r="V164">
        <v>0.84923394737159108</v>
      </c>
    </row>
    <row r="165" spans="1:22" x14ac:dyDescent="0.25">
      <c r="A165">
        <v>163</v>
      </c>
      <c r="B165">
        <f t="shared" si="8"/>
        <v>866902.58336385398</v>
      </c>
      <c r="C165">
        <f t="shared" si="9"/>
        <v>2843516.4720751741</v>
      </c>
      <c r="D165">
        <f>(($X$102)*D164^($X$2)+(1-$X$4)*D164)/(1+$X$5+$X$7)</f>
        <v>1.3497985172046059</v>
      </c>
      <c r="E165" s="3">
        <f t="shared" si="11"/>
        <v>1.0618270611587162</v>
      </c>
      <c r="F165" s="3">
        <f>(1-$X$102)*E165</f>
        <v>0.84946164892697296</v>
      </c>
      <c r="G165" s="3">
        <f t="shared" si="12"/>
        <v>1170143.8215853723</v>
      </c>
      <c r="H165" s="3">
        <f t="shared" si="19"/>
        <v>13.972637223651292</v>
      </c>
      <c r="I165" s="2">
        <f t="shared" si="20"/>
        <v>8.371460508481654E-2</v>
      </c>
      <c r="J165" s="3">
        <f t="shared" si="13"/>
        <v>920500.62240414007</v>
      </c>
      <c r="K165" s="3">
        <f t="shared" si="14"/>
        <v>736400.49792331201</v>
      </c>
      <c r="L165" s="3">
        <f t="shared" si="15"/>
        <v>3327323231375</v>
      </c>
      <c r="M165" s="3">
        <f t="shared" si="16"/>
        <v>28.833189262250851</v>
      </c>
      <c r="N165" s="2"/>
      <c r="O165" s="3">
        <f t="shared" si="17"/>
        <v>2617458682361.6226</v>
      </c>
      <c r="P165" s="3">
        <f t="shared" si="18"/>
        <v>2093966945889.2979</v>
      </c>
      <c r="Q165">
        <v>5.3220000000000001</v>
      </c>
      <c r="R165">
        <v>1.3971</v>
      </c>
      <c r="S165">
        <v>0.55879999999999996</v>
      </c>
      <c r="T165">
        <v>1.347990392653319</v>
      </c>
      <c r="U165">
        <v>1.0615424342144888</v>
      </c>
      <c r="V165">
        <v>0.84923394737159108</v>
      </c>
    </row>
    <row r="166" spans="1:22" x14ac:dyDescent="0.25">
      <c r="A166" s="2">
        <v>164</v>
      </c>
      <c r="B166">
        <f t="shared" ref="B166:B201" si="21">B165*(1+$X$7)</f>
        <v>942756.55940819113</v>
      </c>
      <c r="C166">
        <f t="shared" ref="C166:C201" si="22">C165*(1+$X$5)</f>
        <v>2985692.2956789332</v>
      </c>
      <c r="D166">
        <f>(($X$102)*D165^($X$2)+(1-$X$4)*D165)/(1+$X$5+$X$7)</f>
        <v>1.349598205795391</v>
      </c>
      <c r="E166" s="3">
        <f t="shared" si="11"/>
        <v>1.0617955440546303</v>
      </c>
      <c r="F166" s="3">
        <f>(1-$X$102)*E166</f>
        <v>0.84943643524370427</v>
      </c>
      <c r="G166" s="3">
        <f t="shared" si="12"/>
        <v>1272342.5610791307</v>
      </c>
      <c r="H166" s="3">
        <f t="shared" si="19"/>
        <v>14.056370295649513</v>
      </c>
      <c r="I166" s="2">
        <f t="shared" si="20"/>
        <v>8.373307199822122E-2</v>
      </c>
      <c r="J166" s="3">
        <f t="shared" si="13"/>
        <v>1001014.7139078917</v>
      </c>
      <c r="K166" s="3">
        <f t="shared" si="14"/>
        <v>800811.77112631337</v>
      </c>
      <c r="L166" s="3">
        <f t="shared" si="15"/>
        <v>3798823382078.3633</v>
      </c>
      <c r="M166" s="3">
        <f t="shared" si="16"/>
        <v>28.965712498418505</v>
      </c>
      <c r="N166" s="2"/>
      <c r="O166" s="3">
        <f t="shared" si="17"/>
        <v>2988721919176.0435</v>
      </c>
      <c r="P166" s="3">
        <f t="shared" si="18"/>
        <v>2390977535340.835</v>
      </c>
      <c r="Q166">
        <v>5.3220000000000001</v>
      </c>
      <c r="R166">
        <v>1.3971</v>
      </c>
      <c r="S166">
        <v>0.55879999999999996</v>
      </c>
      <c r="T166">
        <v>1.347990392653319</v>
      </c>
      <c r="U166">
        <v>1.0615424342144888</v>
      </c>
      <c r="V166">
        <v>0.84923394737159108</v>
      </c>
    </row>
    <row r="167" spans="1:22" x14ac:dyDescent="0.25">
      <c r="A167">
        <v>165</v>
      </c>
      <c r="B167">
        <f t="shared" si="21"/>
        <v>1025247.7583564078</v>
      </c>
      <c r="C167">
        <f t="shared" si="22"/>
        <v>3134976.91046288</v>
      </c>
      <c r="D167">
        <f>(($X$102)*D166^($X$2)+(1-$X$4)*D166)/(1+$X$5+$X$7)</f>
        <v>1.349420088343217</v>
      </c>
      <c r="E167" s="3">
        <f t="shared" ref="E167:E201" si="23">D167^($X$2)</f>
        <v>1.061767515816133</v>
      </c>
      <c r="F167" s="3">
        <f>(1-$X$102)*E167</f>
        <v>0.8494140126529065</v>
      </c>
      <c r="G167" s="3">
        <f t="shared" ref="G167:G201" si="24">D167*B167</f>
        <v>1383489.9206549891</v>
      </c>
      <c r="H167" s="3">
        <f t="shared" si="19"/>
        <v>14.140119792786836</v>
      </c>
      <c r="I167" s="2">
        <f t="shared" si="20"/>
        <v>8.3749497137322493E-2</v>
      </c>
      <c r="J167" s="3">
        <f t="shared" ref="J167:J201" si="25">E167*B167</f>
        <v>1088574.7654861421</v>
      </c>
      <c r="K167" s="3">
        <f t="shared" ref="K167:K201" si="26">F167*B167</f>
        <v>870859.81238891371</v>
      </c>
      <c r="L167" s="3">
        <f t="shared" ref="L167:L201" si="27">G167*C167</f>
        <v>4337208957111.5127</v>
      </c>
      <c r="M167" s="3">
        <f t="shared" ref="M167:M201" si="28">LN(L167)</f>
        <v>29.098252159725259</v>
      </c>
      <c r="N167" s="2"/>
      <c r="O167" s="3">
        <f t="shared" ref="O167:O201" si="29">J167*C167</f>
        <v>3412656755111.6001</v>
      </c>
      <c r="P167" s="3">
        <f t="shared" ref="P167:P201" si="30">K167*C167</f>
        <v>2730125404089.2803</v>
      </c>
      <c r="Q167">
        <v>5.3220000000000001</v>
      </c>
      <c r="R167">
        <v>1.3971</v>
      </c>
      <c r="S167">
        <v>0.55879999999999996</v>
      </c>
      <c r="T167">
        <v>1.347990392653319</v>
      </c>
      <c r="U167">
        <v>1.0615424342144888</v>
      </c>
      <c r="V167">
        <v>0.84923394737159108</v>
      </c>
    </row>
    <row r="168" spans="1:22" x14ac:dyDescent="0.25">
      <c r="A168" s="2">
        <v>166</v>
      </c>
      <c r="B168">
        <f t="shared" si="21"/>
        <v>1114956.9372125934</v>
      </c>
      <c r="C168">
        <f t="shared" si="22"/>
        <v>3291725.7559860242</v>
      </c>
      <c r="D168">
        <f>(($X$102)*D167^($X$2)+(1-$X$4)*D167)/(1+$X$5+$X$7)</f>
        <v>1.3492617052655642</v>
      </c>
      <c r="E168" s="3">
        <f t="shared" si="23"/>
        <v>1.0617425904568538</v>
      </c>
      <c r="F168" s="3">
        <f>(1-$X$102)*E168</f>
        <v>0.84939407236548314</v>
      </c>
      <c r="G168" s="3">
        <f t="shared" si="24"/>
        <v>1504368.6984011345</v>
      </c>
      <c r="H168" s="3">
        <f t="shared" si="19"/>
        <v>14.223883898662265</v>
      </c>
      <c r="I168" s="2">
        <f t="shared" si="20"/>
        <v>8.3764105875429706E-2</v>
      </c>
      <c r="J168" s="3">
        <f t="shared" si="25"/>
        <v>1183797.2667639386</v>
      </c>
      <c r="K168" s="3">
        <f t="shared" si="26"/>
        <v>947037.81341115094</v>
      </c>
      <c r="L168" s="3">
        <f t="shared" si="27"/>
        <v>4951969191026.1855</v>
      </c>
      <c r="M168" s="3">
        <f t="shared" si="28"/>
        <v>29.230806429770123</v>
      </c>
      <c r="N168" s="2"/>
      <c r="O168" s="3">
        <f t="shared" si="29"/>
        <v>3896735952872.7148</v>
      </c>
      <c r="P168" s="3">
        <f t="shared" si="30"/>
        <v>3117388762298.1724</v>
      </c>
      <c r="Q168">
        <v>5.3220000000000001</v>
      </c>
      <c r="R168">
        <v>1.3971</v>
      </c>
      <c r="S168">
        <v>0.55879999999999996</v>
      </c>
      <c r="T168">
        <v>1.347990392653319</v>
      </c>
      <c r="U168">
        <v>1.0615424342144888</v>
      </c>
      <c r="V168">
        <v>0.84923394737159108</v>
      </c>
    </row>
    <row r="169" spans="1:22" x14ac:dyDescent="0.25">
      <c r="A169">
        <v>167</v>
      </c>
      <c r="B169">
        <f t="shared" si="21"/>
        <v>1212515.6692186953</v>
      </c>
      <c r="C169">
        <f t="shared" si="22"/>
        <v>3456312.0437853257</v>
      </c>
      <c r="D169">
        <f>(($X$102)*D168^($X$2)+(1-$X$4)*D168)/(1+$X$5+$X$7)</f>
        <v>1.3491208696717572</v>
      </c>
      <c r="E169" s="3">
        <f t="shared" si="23"/>
        <v>1.0617204246470315</v>
      </c>
      <c r="F169" s="3">
        <f>(1-$X$102)*E169</f>
        <v>0.84937633971762527</v>
      </c>
      <c r="G169" s="3">
        <f t="shared" si="24"/>
        <v>1635830.1941469589</v>
      </c>
      <c r="H169" s="3">
        <f t="shared" si="19"/>
        <v>14.307660997449226</v>
      </c>
      <c r="I169" s="2">
        <f t="shared" si="20"/>
        <v>8.377709878696038E-2</v>
      </c>
      <c r="J169" s="3">
        <f t="shared" si="25"/>
        <v>1287352.6512140527</v>
      </c>
      <c r="K169" s="3">
        <f t="shared" si="26"/>
        <v>1029882.1209712422</v>
      </c>
      <c r="L169" s="3">
        <f t="shared" si="27"/>
        <v>5653939601617.8213</v>
      </c>
      <c r="M169" s="3">
        <f t="shared" si="28"/>
        <v>29.363373692726515</v>
      </c>
      <c r="N169" s="2"/>
      <c r="O169" s="3">
        <f t="shared" si="29"/>
        <v>4449492472990.0996</v>
      </c>
      <c r="P169" s="3">
        <f t="shared" si="30"/>
        <v>3559593978392.0801</v>
      </c>
      <c r="Q169">
        <v>5.3220000000000001</v>
      </c>
      <c r="R169">
        <v>1.3971</v>
      </c>
      <c r="S169">
        <v>0.55879999999999996</v>
      </c>
      <c r="T169">
        <v>1.347990392653319</v>
      </c>
      <c r="U169">
        <v>1.0615424342144888</v>
      </c>
      <c r="V169">
        <v>0.84923394737159108</v>
      </c>
    </row>
    <row r="170" spans="1:22" x14ac:dyDescent="0.25">
      <c r="A170" s="2">
        <v>168</v>
      </c>
      <c r="B170">
        <f t="shared" si="21"/>
        <v>1318610.7902753309</v>
      </c>
      <c r="C170">
        <f t="shared" si="22"/>
        <v>3629127.6459745923</v>
      </c>
      <c r="D170">
        <f>(($X$102)*D169^($X$2)+(1-$X$4)*D169)/(1+$X$5+$X$7)</f>
        <v>1.3489956371056953</v>
      </c>
      <c r="E170" s="3">
        <f t="shared" si="23"/>
        <v>1.0617007130091232</v>
      </c>
      <c r="F170" s="3">
        <f>(1-$X$102)*E170</f>
        <v>0.84936057040729862</v>
      </c>
      <c r="G170" s="3">
        <f t="shared" si="24"/>
        <v>1778800.2031219143</v>
      </c>
      <c r="H170" s="3">
        <f t="shared" si="19"/>
        <v>14.39144965180909</v>
      </c>
      <c r="I170" s="2">
        <f t="shared" si="20"/>
        <v>8.3788654359864267E-2</v>
      </c>
      <c r="J170" s="3">
        <f t="shared" si="25"/>
        <v>1399970.0162168422</v>
      </c>
      <c r="K170" s="3">
        <f t="shared" si="26"/>
        <v>1119976.0129734739</v>
      </c>
      <c r="L170" s="3">
        <f t="shared" si="27"/>
        <v>6455492993814.959</v>
      </c>
      <c r="M170" s="3">
        <f t="shared" si="28"/>
        <v>29.495952511255812</v>
      </c>
      <c r="N170" s="2"/>
      <c r="O170" s="3">
        <f t="shared" si="29"/>
        <v>5080669889388.04</v>
      </c>
      <c r="P170" s="3">
        <f t="shared" si="30"/>
        <v>4064535911510.4326</v>
      </c>
      <c r="Q170">
        <v>5.3220000000000001</v>
      </c>
      <c r="R170">
        <v>1.3971</v>
      </c>
      <c r="S170">
        <v>0.55879999999999996</v>
      </c>
      <c r="T170">
        <v>1.347990392653319</v>
      </c>
      <c r="U170">
        <v>1.0615424342144888</v>
      </c>
      <c r="V170">
        <v>0.84923394737159108</v>
      </c>
    </row>
    <row r="171" spans="1:22" x14ac:dyDescent="0.25">
      <c r="A171">
        <v>169</v>
      </c>
      <c r="B171">
        <f t="shared" si="21"/>
        <v>1433989.2344244223</v>
      </c>
      <c r="C171">
        <f t="shared" si="22"/>
        <v>3810584.0282733222</v>
      </c>
      <c r="D171">
        <f>(($X$102)*D170^($X$2)+(1-$X$4)*D170)/(1+$X$5+$X$7)</f>
        <v>1.3488842786509063</v>
      </c>
      <c r="E171" s="3">
        <f t="shared" si="23"/>
        <v>1.0616831839302019</v>
      </c>
      <c r="F171" s="3">
        <f>(1-$X$102)*E171</f>
        <v>0.84934654714416158</v>
      </c>
      <c r="G171" s="3">
        <f t="shared" si="24"/>
        <v>1934285.5340697523</v>
      </c>
      <c r="H171" s="3">
        <f t="shared" si="19"/>
        <v>14.475248583223829</v>
      </c>
      <c r="I171" s="2">
        <f t="shared" si="20"/>
        <v>8.3798931414738931E-2</v>
      </c>
      <c r="J171" s="3">
        <f t="shared" si="25"/>
        <v>1522442.2561253533</v>
      </c>
      <c r="K171" s="3">
        <f t="shared" si="26"/>
        <v>1217953.8049002828</v>
      </c>
      <c r="L171" s="3">
        <f t="shared" si="27"/>
        <v>7370757562246.3311</v>
      </c>
      <c r="M171" s="3">
        <f t="shared" si="28"/>
        <v>29.628541606839981</v>
      </c>
      <c r="N171" s="2"/>
      <c r="O171" s="3">
        <f t="shared" si="29"/>
        <v>5801394145159.6738</v>
      </c>
      <c r="P171" s="3">
        <f t="shared" si="30"/>
        <v>4641115316127.7393</v>
      </c>
      <c r="Q171">
        <v>5.3220000000000001</v>
      </c>
      <c r="R171">
        <v>1.3971</v>
      </c>
      <c r="S171">
        <v>0.55879999999999996</v>
      </c>
      <c r="T171">
        <v>1.347990392653319</v>
      </c>
      <c r="U171">
        <v>1.0615424342144888</v>
      </c>
      <c r="V171">
        <v>0.84923394737159108</v>
      </c>
    </row>
    <row r="172" spans="1:22" x14ac:dyDescent="0.25">
      <c r="A172" s="2">
        <v>170</v>
      </c>
      <c r="B172">
        <f t="shared" si="21"/>
        <v>1559463.292436559</v>
      </c>
      <c r="C172">
        <f t="shared" si="22"/>
        <v>4001113.2296869885</v>
      </c>
      <c r="D172">
        <f>(($X$102)*D171^($X$2)+(1-$X$4)*D171)/(1+$X$5+$X$7)</f>
        <v>1.3487852570232339</v>
      </c>
      <c r="E172" s="3">
        <f t="shared" si="23"/>
        <v>1.0616675958348001</v>
      </c>
      <c r="F172" s="3">
        <f>(1-$X$102)*E172</f>
        <v>0.84933407666784011</v>
      </c>
      <c r="G172" s="3">
        <f t="shared" si="24"/>
        <v>2103381.0977073428</v>
      </c>
      <c r="H172" s="3">
        <f t="shared" si="19"/>
        <v>14.559056654485584</v>
      </c>
      <c r="I172" s="2">
        <f t="shared" si="20"/>
        <v>8.3808071261755046E-2</v>
      </c>
      <c r="J172" s="3">
        <f t="shared" si="25"/>
        <v>1655631.6444737434</v>
      </c>
      <c r="K172" s="3">
        <f t="shared" si="26"/>
        <v>1324505.3155789948</v>
      </c>
      <c r="L172" s="3">
        <f t="shared" si="27"/>
        <v>8415865937110.3896</v>
      </c>
      <c r="M172" s="3">
        <f t="shared" si="28"/>
        <v>29.76113984227117</v>
      </c>
      <c r="N172" s="2"/>
      <c r="O172" s="3">
        <f t="shared" si="29"/>
        <v>6624369676192.3193</v>
      </c>
      <c r="P172" s="3">
        <f t="shared" si="30"/>
        <v>5299495740953.8555</v>
      </c>
      <c r="Q172">
        <v>5.3220000000000001</v>
      </c>
      <c r="R172">
        <v>1.3971</v>
      </c>
      <c r="S172">
        <v>0.55879999999999996</v>
      </c>
      <c r="T172">
        <v>1.347990392653319</v>
      </c>
      <c r="U172">
        <v>1.0615424342144888</v>
      </c>
      <c r="V172">
        <v>0.84923394737159108</v>
      </c>
    </row>
    <row r="173" spans="1:22" x14ac:dyDescent="0.25">
      <c r="A173">
        <v>171</v>
      </c>
      <c r="B173">
        <f t="shared" si="21"/>
        <v>1695916.3305247577</v>
      </c>
      <c r="C173">
        <f t="shared" si="22"/>
        <v>4201168.891171338</v>
      </c>
      <c r="D173">
        <f>(($X$102)*D172^($X$2)+(1-$X$4)*D172)/(1+$X$5+$X$7)</f>
        <v>1.3486972053184434</v>
      </c>
      <c r="E173" s="3">
        <f t="shared" si="23"/>
        <v>1.0616537338679053</v>
      </c>
      <c r="F173" s="3">
        <f>(1-$X$102)*E173</f>
        <v>0.8493229870943243</v>
      </c>
      <c r="G173" s="3">
        <f t="shared" si="24"/>
        <v>2287277.6154326503</v>
      </c>
      <c r="H173" s="3">
        <f t="shared" si="19"/>
        <v>14.642872854108704</v>
      </c>
      <c r="I173" s="2">
        <f t="shared" si="20"/>
        <v>8.3816199623120369E-2</v>
      </c>
      <c r="J173" s="3">
        <f t="shared" si="25"/>
        <v>1800475.9046291658</v>
      </c>
      <c r="K173" s="3">
        <f t="shared" si="26"/>
        <v>1440380.7237033327</v>
      </c>
      <c r="L173" s="3">
        <f t="shared" si="27"/>
        <v>9609239563428.209</v>
      </c>
      <c r="M173" s="3">
        <f t="shared" si="28"/>
        <v>29.893746206063721</v>
      </c>
      <c r="N173" s="2"/>
      <c r="O173" s="3">
        <f t="shared" si="29"/>
        <v>7564103359831.624</v>
      </c>
      <c r="P173" s="3">
        <f t="shared" si="30"/>
        <v>6051282687865.2998</v>
      </c>
      <c r="Q173">
        <v>5.3220000000000001</v>
      </c>
      <c r="R173">
        <v>1.3971</v>
      </c>
      <c r="S173">
        <v>0.55879999999999996</v>
      </c>
      <c r="T173">
        <v>1.347990392653319</v>
      </c>
      <c r="U173">
        <v>1.0615424342144888</v>
      </c>
      <c r="V173">
        <v>0.84923394737159108</v>
      </c>
    </row>
    <row r="174" spans="1:22" x14ac:dyDescent="0.25">
      <c r="A174" s="2">
        <v>172</v>
      </c>
      <c r="B174">
        <f t="shared" si="21"/>
        <v>1844309.0094456738</v>
      </c>
      <c r="C174">
        <f t="shared" si="22"/>
        <v>4411227.3357299054</v>
      </c>
      <c r="D174">
        <f>(($X$102)*D173^($X$2)+(1-$X$4)*D173)/(1+$X$5+$X$7)</f>
        <v>1.3486189081192577</v>
      </c>
      <c r="E174" s="3">
        <f t="shared" si="23"/>
        <v>1.061641406943242</v>
      </c>
      <c r="F174" s="3">
        <f>(1-$X$102)*E174</f>
        <v>0.84931312555459371</v>
      </c>
      <c r="G174" s="3">
        <f t="shared" si="24"/>
        <v>2487270.0025531342</v>
      </c>
      <c r="H174" s="3">
        <f t="shared" si="19"/>
        <v>14.726696282454904</v>
      </c>
      <c r="I174" s="2">
        <f t="shared" si="20"/>
        <v>8.3823428346200046E-2</v>
      </c>
      <c r="J174" s="3">
        <f t="shared" si="25"/>
        <v>1957994.8116260022</v>
      </c>
      <c r="K174" s="3">
        <f t="shared" si="26"/>
        <v>1566395.849300802</v>
      </c>
      <c r="L174" s="3">
        <f t="shared" si="27"/>
        <v>10971913426603.377</v>
      </c>
      <c r="M174" s="3">
        <f t="shared" si="28"/>
        <v>30.026359798579353</v>
      </c>
      <c r="N174" s="2"/>
      <c r="O174" s="3">
        <f t="shared" si="29"/>
        <v>8637160236261.9473</v>
      </c>
      <c r="P174" s="3">
        <f t="shared" si="30"/>
        <v>6909728189009.5596</v>
      </c>
      <c r="Q174">
        <v>5.3220000000000001</v>
      </c>
      <c r="R174">
        <v>1.3971</v>
      </c>
      <c r="S174">
        <v>0.55879999999999996</v>
      </c>
      <c r="T174">
        <v>1.347990392653319</v>
      </c>
      <c r="U174">
        <v>1.0615424342144888</v>
      </c>
      <c r="V174">
        <v>0.84923394737159108</v>
      </c>
    </row>
    <row r="175" spans="1:22" x14ac:dyDescent="0.25">
      <c r="A175">
        <v>173</v>
      </c>
      <c r="B175">
        <f t="shared" si="21"/>
        <v>2005686.04777217</v>
      </c>
      <c r="C175">
        <f t="shared" si="22"/>
        <v>4631788.7025164012</v>
      </c>
      <c r="D175">
        <f>(($X$102)*D174^($X$2)+(1-$X$4)*D174)/(1+$X$5+$X$7)</f>
        <v>1.3485492846993592</v>
      </c>
      <c r="E175" s="3">
        <f t="shared" si="23"/>
        <v>1.0616304451168244</v>
      </c>
      <c r="F175" s="3">
        <f>(1-$X$102)*E175</f>
        <v>0.84930435609345956</v>
      </c>
      <c r="G175" s="3">
        <f t="shared" si="24"/>
        <v>2704766.4850546448</v>
      </c>
      <c r="H175" s="3">
        <f t="shared" si="19"/>
        <v>14.810526139384613</v>
      </c>
      <c r="I175" s="2">
        <f t="shared" si="20"/>
        <v>8.3829856929709123E-2</v>
      </c>
      <c r="J175" s="3">
        <f t="shared" si="25"/>
        <v>2129297.3716609729</v>
      </c>
      <c r="K175" s="3">
        <f t="shared" si="26"/>
        <v>1703437.8973287786</v>
      </c>
      <c r="L175" s="3">
        <f t="shared" si="27"/>
        <v>12527906848421.1</v>
      </c>
      <c r="M175" s="3">
        <f t="shared" si="28"/>
        <v>30.158979819678496</v>
      </c>
      <c r="N175" s="2"/>
      <c r="O175" s="3">
        <f t="shared" si="29"/>
        <v>9862455510357.1621</v>
      </c>
      <c r="P175" s="3">
        <f t="shared" si="30"/>
        <v>7889964408285.7305</v>
      </c>
      <c r="Q175">
        <v>5.3220000000000001</v>
      </c>
      <c r="R175">
        <v>1.3971</v>
      </c>
      <c r="S175">
        <v>0.55879999999999996</v>
      </c>
      <c r="T175">
        <v>1.347990392653319</v>
      </c>
      <c r="U175">
        <v>1.0615424342144888</v>
      </c>
      <c r="V175">
        <v>0.84923394737159108</v>
      </c>
    </row>
    <row r="176" spans="1:22" x14ac:dyDescent="0.25">
      <c r="A176" s="2">
        <v>174</v>
      </c>
      <c r="B176">
        <f t="shared" si="21"/>
        <v>2181183.5769522348</v>
      </c>
      <c r="C176">
        <f t="shared" si="22"/>
        <v>4863378.1376422215</v>
      </c>
      <c r="D176">
        <f>(($X$102)*D175^($X$2)+(1-$X$4)*D175)/(1+$X$5+$X$7)</f>
        <v>1.3484873740911973</v>
      </c>
      <c r="E176" s="3">
        <f t="shared" si="23"/>
        <v>1.0616206972500983</v>
      </c>
      <c r="F176" s="3">
        <f>(1-$X$102)*E176</f>
        <v>0.84929655780007873</v>
      </c>
      <c r="G176" s="3">
        <f t="shared" si="24"/>
        <v>2941298.5140951644</v>
      </c>
      <c r="H176" s="3">
        <f t="shared" si="19"/>
        <v>14.894361713267674</v>
      </c>
      <c r="I176" s="2">
        <f t="shared" si="20"/>
        <v>8.3835573883060732E-2</v>
      </c>
      <c r="J176" s="3">
        <f t="shared" si="25"/>
        <v>2315589.6297944952</v>
      </c>
      <c r="K176" s="3">
        <f t="shared" si="26"/>
        <v>1852471.7038355961</v>
      </c>
      <c r="L176" s="3">
        <f t="shared" si="27"/>
        <v>14304646889729.975</v>
      </c>
      <c r="M176" s="3">
        <f t="shared" si="28"/>
        <v>30.291605557730989</v>
      </c>
      <c r="N176" s="2"/>
      <c r="O176" s="3">
        <f t="shared" si="29"/>
        <v>11261587981293.594</v>
      </c>
      <c r="P176" s="3">
        <f t="shared" si="30"/>
        <v>9009270385034.875</v>
      </c>
      <c r="Q176">
        <v>5.3220000000000001</v>
      </c>
      <c r="R176">
        <v>1.3971</v>
      </c>
      <c r="S176">
        <v>0.55879999999999996</v>
      </c>
      <c r="T176">
        <v>1.347990392653319</v>
      </c>
      <c r="U176">
        <v>1.0615424342144888</v>
      </c>
      <c r="V176">
        <v>0.84923394737159108</v>
      </c>
    </row>
    <row r="177" spans="1:22" x14ac:dyDescent="0.25">
      <c r="A177">
        <v>175</v>
      </c>
      <c r="B177">
        <f t="shared" si="21"/>
        <v>2372037.1399355554</v>
      </c>
      <c r="C177">
        <f t="shared" si="22"/>
        <v>5106547.0445243325</v>
      </c>
      <c r="D177">
        <f>(($X$102)*D176^($X$2)+(1-$X$4)*D176)/(1+$X$5+$X$7)</f>
        <v>1.3484323218104555</v>
      </c>
      <c r="E177" s="3">
        <f t="shared" si="23"/>
        <v>1.061612028930881</v>
      </c>
      <c r="F177" s="3">
        <f>(1-$X$102)*E177</f>
        <v>0.84928962314470491</v>
      </c>
      <c r="G177" s="3">
        <f t="shared" si="24"/>
        <v>3198531.5480239331</v>
      </c>
      <c r="H177" s="3">
        <f t="shared" si="19"/>
        <v>14.978202371204626</v>
      </c>
      <c r="I177" s="2">
        <f t="shared" si="20"/>
        <v>8.3840657936951501E-2</v>
      </c>
      <c r="J177" s="3">
        <f t="shared" si="25"/>
        <v>2518183.1608263892</v>
      </c>
      <c r="K177" s="3">
        <f t="shared" si="26"/>
        <v>2014546.5286611116</v>
      </c>
      <c r="L177" s="3">
        <f t="shared" si="27"/>
        <v>16333451823379.453</v>
      </c>
      <c r="M177" s="3">
        <f t="shared" si="28"/>
        <v>30.424236379837371</v>
      </c>
      <c r="N177" s="2"/>
      <c r="O177" s="3">
        <f t="shared" si="29"/>
        <v>12859220777488.939</v>
      </c>
      <c r="P177" s="3">
        <f t="shared" si="30"/>
        <v>10287376621991.152</v>
      </c>
      <c r="Q177">
        <v>5.3220000000000001</v>
      </c>
      <c r="R177">
        <v>1.3971</v>
      </c>
      <c r="S177">
        <v>0.55879999999999996</v>
      </c>
      <c r="T177">
        <v>1.347990392653319</v>
      </c>
      <c r="U177">
        <v>1.0615424342144888</v>
      </c>
      <c r="V177">
        <v>0.84923394737159108</v>
      </c>
    </row>
    <row r="178" spans="1:22" x14ac:dyDescent="0.25">
      <c r="A178" s="2">
        <v>176</v>
      </c>
      <c r="B178">
        <f t="shared" si="21"/>
        <v>2579590.3896799162</v>
      </c>
      <c r="C178">
        <f t="shared" si="22"/>
        <v>5361874.3967505498</v>
      </c>
      <c r="D178">
        <f>(($X$102)*D177^($X$2)+(1-$X$4)*D177)/(1+$X$5+$X$7)</f>
        <v>1.3483833680531188</v>
      </c>
      <c r="E178" s="3">
        <f t="shared" si="23"/>
        <v>1.0616043206237578</v>
      </c>
      <c r="F178" s="3">
        <f>(1-$X$102)*E178</f>
        <v>0.84928345649900627</v>
      </c>
      <c r="G178" s="3">
        <f t="shared" si="24"/>
        <v>3478276.7778340625</v>
      </c>
      <c r="H178" s="3">
        <f t="shared" si="19"/>
        <v>15.06204755032584</v>
      </c>
      <c r="I178" s="2">
        <f t="shared" si="20"/>
        <v>8.3845179121214031E-2</v>
      </c>
      <c r="J178" s="3">
        <f t="shared" si="25"/>
        <v>2738504.3031237219</v>
      </c>
      <c r="K178" s="3">
        <f t="shared" si="26"/>
        <v>2190803.4424989778</v>
      </c>
      <c r="L178" s="3">
        <f t="shared" si="27"/>
        <v>18650083199880.461</v>
      </c>
      <c r="M178" s="3">
        <f t="shared" si="28"/>
        <v>30.556871723128019</v>
      </c>
      <c r="N178" s="2"/>
      <c r="O178" s="3">
        <f t="shared" si="29"/>
        <v>14683516108310.291</v>
      </c>
      <c r="P178" s="3">
        <f t="shared" si="30"/>
        <v>11746812886648.234</v>
      </c>
      <c r="Q178">
        <v>5.3220000000000001</v>
      </c>
      <c r="R178">
        <v>1.3971</v>
      </c>
      <c r="S178">
        <v>0.55879999999999996</v>
      </c>
      <c r="T178">
        <v>1.347990392653319</v>
      </c>
      <c r="U178">
        <v>1.0615424342144888</v>
      </c>
      <c r="V178">
        <v>0.84923394737159108</v>
      </c>
    </row>
    <row r="179" spans="1:22" x14ac:dyDescent="0.25">
      <c r="A179">
        <v>177</v>
      </c>
      <c r="B179">
        <f t="shared" si="21"/>
        <v>2805304.5487769088</v>
      </c>
      <c r="C179">
        <f t="shared" si="22"/>
        <v>5629968.1165880775</v>
      </c>
      <c r="D179">
        <f>(($X$102)*D178^($X$2)+(1-$X$4)*D178)/(1+$X$5+$X$7)</f>
        <v>1.3483398372015896</v>
      </c>
      <c r="E179" s="3">
        <f t="shared" si="23"/>
        <v>1.061597466024697</v>
      </c>
      <c r="F179" s="3">
        <f>(1-$X$102)*E179</f>
        <v>0.84927797281975759</v>
      </c>
      <c r="G179" s="3">
        <f t="shared" si="24"/>
        <v>3782503.8785987357</v>
      </c>
      <c r="H179" s="3">
        <f t="shared" si="19"/>
        <v>15.145896750050266</v>
      </c>
      <c r="I179" s="2">
        <f t="shared" si="20"/>
        <v>8.3849199724426171E-2</v>
      </c>
      <c r="J179" s="3">
        <f t="shared" si="25"/>
        <v>2978104.2004091223</v>
      </c>
      <c r="K179" s="3">
        <f t="shared" si="26"/>
        <v>2382483.3603272978</v>
      </c>
      <c r="L179" s="3">
        <f t="shared" si="27"/>
        <v>21295376237381.621</v>
      </c>
      <c r="M179" s="3">
        <f t="shared" si="28"/>
        <v>30.689511087021874</v>
      </c>
      <c r="N179" s="2"/>
      <c r="O179" s="3">
        <f t="shared" si="29"/>
        <v>16766631696180.389</v>
      </c>
      <c r="P179" s="3">
        <f t="shared" si="30"/>
        <v>13413305356944.311</v>
      </c>
      <c r="Q179">
        <v>5.3220000000000001</v>
      </c>
      <c r="R179">
        <v>1.3971</v>
      </c>
      <c r="S179">
        <v>0.55879999999999996</v>
      </c>
      <c r="T179">
        <v>1.347990392653319</v>
      </c>
      <c r="U179">
        <v>1.0615424342144888</v>
      </c>
      <c r="V179">
        <v>0.84923394737159108</v>
      </c>
    </row>
    <row r="180" spans="1:22" x14ac:dyDescent="0.25">
      <c r="A180" s="2">
        <v>178</v>
      </c>
      <c r="B180">
        <f t="shared" si="21"/>
        <v>3050768.696794888</v>
      </c>
      <c r="C180">
        <f t="shared" si="22"/>
        <v>5911466.522417482</v>
      </c>
      <c r="D180">
        <f>(($X$102)*D179^($X$2)+(1-$X$4)*D179)/(1+$X$5+$X$7)</f>
        <v>1.348301128494503</v>
      </c>
      <c r="E180" s="3">
        <f t="shared" si="23"/>
        <v>1.0615913705973994</v>
      </c>
      <c r="F180" s="3">
        <f>(1-$X$102)*E180</f>
        <v>0.8492730964779196</v>
      </c>
      <c r="G180" s="3">
        <f t="shared" si="24"/>
        <v>4113354.8766642516</v>
      </c>
      <c r="H180" s="3">
        <f t="shared" si="19"/>
        <v>15.229749525198326</v>
      </c>
      <c r="I180" s="2">
        <f t="shared" si="20"/>
        <v>8.3852775148059777E-2</v>
      </c>
      <c r="J180" s="3">
        <f t="shared" si="25"/>
        <v>3238669.7222061269</v>
      </c>
      <c r="K180" s="3">
        <f t="shared" si="26"/>
        <v>2590935.777764902</v>
      </c>
      <c r="L180" s="3">
        <f t="shared" si="27"/>
        <v>24315959648223.414</v>
      </c>
      <c r="M180" s="3">
        <f t="shared" si="28"/>
        <v>30.822154026339369</v>
      </c>
      <c r="N180" s="2"/>
      <c r="O180" s="3">
        <f t="shared" si="29"/>
        <v>19145287639988.645</v>
      </c>
      <c r="P180" s="3">
        <f t="shared" si="30"/>
        <v>15316230111990.92</v>
      </c>
      <c r="Q180">
        <v>5.3220000000000001</v>
      </c>
      <c r="R180">
        <v>1.3971</v>
      </c>
      <c r="S180">
        <v>0.55879999999999996</v>
      </c>
      <c r="T180">
        <v>1.347990392653319</v>
      </c>
      <c r="U180">
        <v>1.0615424342144888</v>
      </c>
      <c r="V180">
        <v>0.84923394737159108</v>
      </c>
    </row>
    <row r="181" spans="1:22" x14ac:dyDescent="0.25">
      <c r="A181">
        <v>179</v>
      </c>
      <c r="B181">
        <f t="shared" si="21"/>
        <v>3317710.9577644402</v>
      </c>
      <c r="C181">
        <f t="shared" si="22"/>
        <v>6207039.8485383559</v>
      </c>
      <c r="D181">
        <f>(($X$102)*D180^($X$2)+(1-$X$4)*D180)/(1+$X$5+$X$7)</f>
        <v>1.3482667077310706</v>
      </c>
      <c r="E181" s="3">
        <f t="shared" si="23"/>
        <v>1.0615859502713605</v>
      </c>
      <c r="F181" s="3">
        <f>(1-$X$102)*E181</f>
        <v>0.84926876021708841</v>
      </c>
      <c r="G181" s="3">
        <f t="shared" si="24"/>
        <v>4473159.2302283589</v>
      </c>
      <c r="H181" s="3">
        <f t="shared" si="19"/>
        <v>15.313605479865082</v>
      </c>
      <c r="I181" s="2">
        <f t="shared" si="20"/>
        <v>8.3855954666756105E-2</v>
      </c>
      <c r="J181" s="3">
        <f t="shared" si="25"/>
        <v>3522035.3398240688</v>
      </c>
      <c r="K181" s="3">
        <f t="shared" si="26"/>
        <v>2817628.2718592552</v>
      </c>
      <c r="L181" s="3">
        <f t="shared" si="27"/>
        <v>27765077590884.582</v>
      </c>
      <c r="M181" s="3">
        <f t="shared" si="28"/>
        <v>30.954800145175554</v>
      </c>
      <c r="N181" s="2"/>
      <c r="O181" s="3">
        <f t="shared" si="29"/>
        <v>21861413702248.324</v>
      </c>
      <c r="P181" s="3">
        <f t="shared" si="30"/>
        <v>17489130961798.66</v>
      </c>
      <c r="Q181">
        <v>5.3220000000000001</v>
      </c>
      <c r="R181">
        <v>1.3971</v>
      </c>
      <c r="S181">
        <v>0.55879999999999996</v>
      </c>
      <c r="T181">
        <v>1.347990392653319</v>
      </c>
      <c r="U181">
        <v>1.0615424342144888</v>
      </c>
      <c r="V181">
        <v>0.84923394737159108</v>
      </c>
    </row>
    <row r="182" spans="1:22" x14ac:dyDescent="0.25">
      <c r="A182" s="2">
        <v>180</v>
      </c>
      <c r="B182">
        <f t="shared" si="21"/>
        <v>3608010.6665688283</v>
      </c>
      <c r="C182">
        <f t="shared" si="22"/>
        <v>6517391.8409652738</v>
      </c>
      <c r="D182">
        <f>(($X$102)*D181^($X$2)+(1-$X$4)*D181)/(1+$X$5+$X$7)</f>
        <v>1.3482360998951397</v>
      </c>
      <c r="E182" s="3">
        <f t="shared" si="23"/>
        <v>1.0615811302838216</v>
      </c>
      <c r="F182" s="3">
        <f>(1-$X$102)*E182</f>
        <v>0.84926490422705736</v>
      </c>
      <c r="G182" s="3">
        <f t="shared" si="24"/>
        <v>4864450.2294748202</v>
      </c>
      <c r="H182" s="3">
        <f t="shared" si="19"/>
        <v>15.397464261969972</v>
      </c>
      <c r="I182" s="2">
        <f t="shared" si="20"/>
        <v>8.3858782104890395E-2</v>
      </c>
      <c r="J182" s="3">
        <f t="shared" si="25"/>
        <v>3830196.0414922214</v>
      </c>
      <c r="K182" s="3">
        <f t="shared" si="26"/>
        <v>3064156.8331937771</v>
      </c>
      <c r="L182" s="3">
        <f t="shared" si="27"/>
        <v>31703528236360.848</v>
      </c>
      <c r="M182" s="3">
        <f t="shared" si="28"/>
        <v>31.087449091449876</v>
      </c>
      <c r="N182" s="2"/>
      <c r="O182" s="3">
        <f t="shared" si="29"/>
        <v>24962888430118.895</v>
      </c>
      <c r="P182" s="3">
        <f t="shared" si="30"/>
        <v>19970310744095.113</v>
      </c>
      <c r="Q182">
        <v>5.3220000000000001</v>
      </c>
      <c r="R182">
        <v>1.3971</v>
      </c>
      <c r="S182">
        <v>0.55879999999999996</v>
      </c>
      <c r="T182">
        <v>1.347990392653319</v>
      </c>
      <c r="U182">
        <v>1.0615424342144888</v>
      </c>
      <c r="V182">
        <v>0.84923394737159108</v>
      </c>
    </row>
    <row r="183" spans="1:22" x14ac:dyDescent="0.25">
      <c r="A183">
        <v>181</v>
      </c>
      <c r="B183">
        <f t="shared" si="21"/>
        <v>3923711.5998936002</v>
      </c>
      <c r="C183">
        <f t="shared" si="22"/>
        <v>6843261.4330135379</v>
      </c>
      <c r="D183">
        <f>(($X$102)*D182^($X$2)+(1-$X$4)*D182)/(1+$X$5+$X$7)</f>
        <v>1.3482088825969243</v>
      </c>
      <c r="E183" s="3">
        <f t="shared" si="23"/>
        <v>1.0615768441497357</v>
      </c>
      <c r="F183" s="3">
        <f>(1-$X$102)*E183</f>
        <v>0.84926147531978868</v>
      </c>
      <c r="G183" s="3">
        <f t="shared" si="24"/>
        <v>5289982.831725141</v>
      </c>
      <c r="H183" s="3">
        <f t="shared" si="19"/>
        <v>15.481325558408637</v>
      </c>
      <c r="I183" s="2">
        <f t="shared" si="20"/>
        <v>8.3861296438664468E-2</v>
      </c>
      <c r="J183" s="3">
        <f t="shared" si="25"/>
        <v>4165321.3775687586</v>
      </c>
      <c r="K183" s="3">
        <f t="shared" si="26"/>
        <v>3332257.1020550071</v>
      </c>
      <c r="L183" s="3">
        <f t="shared" si="27"/>
        <v>36200735493648.398</v>
      </c>
      <c r="M183" s="3">
        <f t="shared" si="28"/>
        <v>31.220100552057975</v>
      </c>
      <c r="N183" s="2"/>
      <c r="O183" s="3">
        <f t="shared" si="29"/>
        <v>28504383139223.105</v>
      </c>
      <c r="P183" s="3">
        <f t="shared" si="30"/>
        <v>22803506511378.488</v>
      </c>
      <c r="Q183">
        <v>5.3220000000000001</v>
      </c>
      <c r="R183">
        <v>1.3971</v>
      </c>
      <c r="S183">
        <v>0.55879999999999996</v>
      </c>
      <c r="T183">
        <v>1.347990392653319</v>
      </c>
      <c r="U183">
        <v>1.0615424342144888</v>
      </c>
      <c r="V183">
        <v>0.84923394737159108</v>
      </c>
    </row>
    <row r="184" spans="1:22" x14ac:dyDescent="0.25">
      <c r="A184" s="2">
        <v>182</v>
      </c>
      <c r="B184">
        <f t="shared" si="21"/>
        <v>4267036.3648842899</v>
      </c>
      <c r="C184">
        <f t="shared" si="22"/>
        <v>7185424.5046642153</v>
      </c>
      <c r="D184">
        <f>(($X$102)*D183^($X$2)+(1-$X$4)*D183)/(1+$X$5+$X$7)</f>
        <v>1.3481846802416992</v>
      </c>
      <c r="E184" s="3">
        <f t="shared" si="23"/>
        <v>1.0615730327456272</v>
      </c>
      <c r="F184" s="3">
        <f>(1-$X$102)*E184</f>
        <v>0.84925842619650183</v>
      </c>
      <c r="G184" s="3">
        <f t="shared" si="24"/>
        <v>5752753.0571712293</v>
      </c>
      <c r="H184" s="3">
        <f t="shared" si="19"/>
        <v>15.565189090740471</v>
      </c>
      <c r="I184" s="2">
        <f t="shared" si="20"/>
        <v>8.3863532331834634E-2</v>
      </c>
      <c r="J184" s="3">
        <f t="shared" si="25"/>
        <v>4529770.7347060926</v>
      </c>
      <c r="K184" s="3">
        <f t="shared" si="26"/>
        <v>3623816.5877648741</v>
      </c>
      <c r="L184" s="3">
        <f t="shared" si="27"/>
        <v>41335972786280.133</v>
      </c>
      <c r="M184" s="3">
        <f t="shared" si="28"/>
        <v>31.35275424855924</v>
      </c>
      <c r="N184" s="2"/>
      <c r="O184" s="3">
        <f t="shared" si="29"/>
        <v>32548325637667.984</v>
      </c>
      <c r="P184" s="3">
        <f t="shared" si="30"/>
        <v>26038660510134.387</v>
      </c>
      <c r="Q184">
        <v>5.3220000000000001</v>
      </c>
      <c r="R184">
        <v>1.3971</v>
      </c>
      <c r="S184">
        <v>0.55879999999999996</v>
      </c>
      <c r="T184">
        <v>1.347990392653319</v>
      </c>
      <c r="U184">
        <v>1.0615424342144888</v>
      </c>
      <c r="V184">
        <v>0.84923394737159108</v>
      </c>
    </row>
    <row r="185" spans="1:22" x14ac:dyDescent="0.25">
      <c r="A185">
        <v>183</v>
      </c>
      <c r="B185">
        <f t="shared" si="21"/>
        <v>4640402.0468116645</v>
      </c>
      <c r="C185">
        <f t="shared" si="22"/>
        <v>7544695.7298974264</v>
      </c>
      <c r="D185">
        <f>(($X$102)*D184^($X$2)+(1-$X$4)*D184)/(1+$X$5+$X$7)</f>
        <v>1.3481631588448271</v>
      </c>
      <c r="E185" s="3">
        <f t="shared" si="23"/>
        <v>1.0615696434947679</v>
      </c>
      <c r="F185" s="3">
        <f>(1-$X$102)*E185</f>
        <v>0.84925571479581441</v>
      </c>
      <c r="G185" s="3">
        <f t="shared" si="24"/>
        <v>6256019.0817396147</v>
      </c>
      <c r="H185" s="3">
        <f t="shared" si="19"/>
        <v>15.649054611352826</v>
      </c>
      <c r="I185" s="2">
        <f t="shared" si="20"/>
        <v>8.3865520612354416E-2</v>
      </c>
      <c r="J185" s="3">
        <f t="shared" si="25"/>
        <v>4926109.9465062497</v>
      </c>
      <c r="K185" s="3">
        <f t="shared" si="26"/>
        <v>3940887.9572050003</v>
      </c>
      <c r="L185" s="3">
        <f t="shared" si="27"/>
        <v>47199760452157.688</v>
      </c>
      <c r="M185" s="3">
        <f t="shared" si="28"/>
        <v>31.485409933341028</v>
      </c>
      <c r="N185" s="2"/>
      <c r="O185" s="3">
        <f t="shared" si="29"/>
        <v>37166000678410.945</v>
      </c>
      <c r="P185" s="3">
        <f t="shared" si="30"/>
        <v>29732800542728.758</v>
      </c>
      <c r="Q185">
        <v>5.3220000000000001</v>
      </c>
      <c r="R185">
        <v>1.3971</v>
      </c>
      <c r="S185">
        <v>0.55879999999999996</v>
      </c>
      <c r="T185">
        <v>1.347990392653319</v>
      </c>
      <c r="U185">
        <v>1.0615424342144888</v>
      </c>
      <c r="V185">
        <v>0.84923394737159108</v>
      </c>
    </row>
    <row r="186" spans="1:22" x14ac:dyDescent="0.25">
      <c r="A186" s="2">
        <v>184</v>
      </c>
      <c r="B186">
        <f t="shared" si="21"/>
        <v>5046437.2259076843</v>
      </c>
      <c r="C186">
        <f t="shared" si="22"/>
        <v>7921930.516392298</v>
      </c>
      <c r="D186">
        <f>(($X$102)*D185^($X$2)+(1-$X$4)*D185)/(1+$X$5+$X$7)</f>
        <v>1.3481440214214366</v>
      </c>
      <c r="E186" s="3">
        <f t="shared" si="23"/>
        <v>1.0615666296424835</v>
      </c>
      <c r="F186" s="3">
        <f>(1-$X$102)*E186</f>
        <v>0.84925330371398688</v>
      </c>
      <c r="G186" s="3">
        <f t="shared" si="24"/>
        <v>6803324.1755860243</v>
      </c>
      <c r="H186" s="3">
        <f t="shared" si="19"/>
        <v>15.732921900049304</v>
      </c>
      <c r="I186" s="2">
        <f t="shared" si="20"/>
        <v>8.3867288696477971E-2</v>
      </c>
      <c r="J186" s="3">
        <f t="shared" si="25"/>
        <v>5357129.3576091845</v>
      </c>
      <c r="K186" s="3">
        <f t="shared" si="26"/>
        <v>4285703.4860873483</v>
      </c>
      <c r="L186" s="3">
        <f t="shared" si="27"/>
        <v>53895461399484.398</v>
      </c>
      <c r="M186" s="3">
        <f t="shared" si="28"/>
        <v>31.618067386206938</v>
      </c>
      <c r="N186" s="2"/>
      <c r="O186" s="3">
        <f t="shared" si="29"/>
        <v>42438806538305.266</v>
      </c>
      <c r="P186" s="3">
        <f t="shared" si="30"/>
        <v>33951045230644.219</v>
      </c>
      <c r="Q186">
        <v>5.3220000000000001</v>
      </c>
      <c r="R186">
        <v>1.3971</v>
      </c>
      <c r="S186">
        <v>0.55879999999999996</v>
      </c>
      <c r="T186">
        <v>1.347990392653319</v>
      </c>
      <c r="U186">
        <v>1.0615424342144888</v>
      </c>
      <c r="V186">
        <v>0.84923394737159108</v>
      </c>
    </row>
    <row r="187" spans="1:22" x14ac:dyDescent="0.25">
      <c r="A187">
        <v>185</v>
      </c>
      <c r="B187">
        <f t="shared" si="21"/>
        <v>5488000.4831746062</v>
      </c>
      <c r="C187">
        <f t="shared" si="22"/>
        <v>8318027.0422119135</v>
      </c>
      <c r="D187">
        <f>(($X$102)*D186^($X$2)+(1-$X$4)*D186)/(1+$X$5+$X$7)</f>
        <v>1.3481270038870372</v>
      </c>
      <c r="E187" s="3">
        <f t="shared" si="23"/>
        <v>1.0615639496116314</v>
      </c>
      <c r="F187" s="3">
        <f>(1-$X$102)*E187</f>
        <v>0.84925115968930509</v>
      </c>
      <c r="G187" s="3">
        <f t="shared" si="24"/>
        <v>7398521.6487127943</v>
      </c>
      <c r="H187" s="3">
        <f t="shared" si="19"/>
        <v>15.816790761015302</v>
      </c>
      <c r="I187" s="2">
        <f t="shared" si="20"/>
        <v>8.3868860965997882E-2</v>
      </c>
      <c r="J187" s="3">
        <f t="shared" si="25"/>
        <v>5825863.4683893761</v>
      </c>
      <c r="K187" s="3">
        <f t="shared" si="26"/>
        <v>4660690.7747115009</v>
      </c>
      <c r="L187" s="3">
        <f t="shared" si="27"/>
        <v>61541103146383.297</v>
      </c>
      <c r="M187" s="3">
        <f t="shared" si="28"/>
        <v>31.750726411342367</v>
      </c>
      <c r="N187" s="2"/>
      <c r="O187" s="3">
        <f t="shared" si="29"/>
        <v>48459689874297.32</v>
      </c>
      <c r="P187" s="3">
        <f t="shared" si="30"/>
        <v>38767751899437.859</v>
      </c>
      <c r="Q187">
        <v>5.3220000000000001</v>
      </c>
      <c r="R187">
        <v>1.3971</v>
      </c>
      <c r="S187">
        <v>0.55879999999999996</v>
      </c>
      <c r="T187">
        <v>1.347990392653319</v>
      </c>
      <c r="U187">
        <v>1.0615424342144888</v>
      </c>
      <c r="V187">
        <v>0.84923394737159108</v>
      </c>
    </row>
    <row r="188" spans="1:22" x14ac:dyDescent="0.25">
      <c r="A188" s="2">
        <v>186</v>
      </c>
      <c r="B188">
        <f t="shared" si="21"/>
        <v>5968200.5254523838</v>
      </c>
      <c r="C188">
        <f t="shared" si="22"/>
        <v>8733928.3943225089</v>
      </c>
      <c r="D188">
        <f>(($X$102)*D187^($X$2)+(1-$X$4)*D187)/(1+$X$5+$X$7)</f>
        <v>1.3481118714124156</v>
      </c>
      <c r="E188" s="3">
        <f t="shared" si="23"/>
        <v>1.0615615664293929</v>
      </c>
      <c r="F188" s="3">
        <f>(1-$X$102)*E188</f>
        <v>0.8492492531435144</v>
      </c>
      <c r="G188" s="3">
        <f t="shared" si="24"/>
        <v>8045801.9793321751</v>
      </c>
      <c r="H188" s="3">
        <f t="shared" si="19"/>
        <v>15.900661020119186</v>
      </c>
      <c r="I188" s="2">
        <f t="shared" si="20"/>
        <v>8.3870259103884237E-2</v>
      </c>
      <c r="J188" s="3">
        <f t="shared" si="25"/>
        <v>6335612.2985639581</v>
      </c>
      <c r="K188" s="3">
        <f t="shared" si="26"/>
        <v>5068489.8388511669</v>
      </c>
      <c r="L188" s="3">
        <f t="shared" si="27"/>
        <v>70271458362385.531</v>
      </c>
      <c r="M188" s="3">
        <f t="shared" si="28"/>
        <v>31.883386834615685</v>
      </c>
      <c r="N188" s="2"/>
      <c r="O188" s="3">
        <f t="shared" si="29"/>
        <v>55334784149846.648</v>
      </c>
      <c r="P188" s="3">
        <f t="shared" si="30"/>
        <v>44267827319877.32</v>
      </c>
      <c r="Q188">
        <v>5.3220000000000001</v>
      </c>
      <c r="R188">
        <v>1.3971</v>
      </c>
      <c r="S188">
        <v>0.55879999999999996</v>
      </c>
      <c r="T188">
        <v>1.347990392653319</v>
      </c>
      <c r="U188">
        <v>1.0615424342144888</v>
      </c>
      <c r="V188">
        <v>0.84923394737159108</v>
      </c>
    </row>
    <row r="189" spans="1:22" x14ac:dyDescent="0.25">
      <c r="A189">
        <v>187</v>
      </c>
      <c r="B189">
        <f t="shared" si="21"/>
        <v>6490418.0714294668</v>
      </c>
      <c r="C189">
        <f t="shared" si="22"/>
        <v>9170624.8140386343</v>
      </c>
      <c r="D189">
        <f>(($X$102)*D188^($X$2)+(1-$X$4)*D188)/(1+$X$5+$X$7)</f>
        <v>1.348098415182458</v>
      </c>
      <c r="E189" s="3">
        <f t="shared" si="23"/>
        <v>1.0615594472174954</v>
      </c>
      <c r="F189" s="3">
        <f>(1-$X$102)*E189</f>
        <v>0.84924755777399641</v>
      </c>
      <c r="G189" s="3">
        <f t="shared" si="24"/>
        <v>8749722.3159656487</v>
      </c>
      <c r="H189" s="3">
        <f t="shared" si="19"/>
        <v>15.98453252251201</v>
      </c>
      <c r="I189" s="2">
        <f t="shared" si="20"/>
        <v>8.3871502392824482E-2</v>
      </c>
      <c r="J189" s="3">
        <f t="shared" si="25"/>
        <v>6889964.6201171074</v>
      </c>
      <c r="K189" s="3">
        <f t="shared" si="26"/>
        <v>5511971.6960936869</v>
      </c>
      <c r="L189" s="3">
        <f t="shared" si="27"/>
        <v>80240420586742.172</v>
      </c>
      <c r="M189" s="3">
        <f t="shared" si="28"/>
        <v>32.016048501177941</v>
      </c>
      <c r="N189" s="2"/>
      <c r="O189" s="3">
        <f t="shared" si="29"/>
        <v>63185280513094.219</v>
      </c>
      <c r="P189" s="3">
        <f t="shared" si="30"/>
        <v>50548224410475.383</v>
      </c>
      <c r="Q189">
        <v>5.3220000000000001</v>
      </c>
      <c r="R189">
        <v>1.3971</v>
      </c>
      <c r="S189">
        <v>0.55879999999999996</v>
      </c>
      <c r="T189">
        <v>1.347990392653319</v>
      </c>
      <c r="U189">
        <v>1.0615424342144888</v>
      </c>
      <c r="V189">
        <v>0.84923394737159108</v>
      </c>
    </row>
    <row r="190" spans="1:22" x14ac:dyDescent="0.25">
      <c r="A190" s="2">
        <v>188</v>
      </c>
      <c r="B190">
        <f t="shared" si="21"/>
        <v>7058329.6526795449</v>
      </c>
      <c r="C190">
        <f t="shared" si="22"/>
        <v>9629156.0547405668</v>
      </c>
      <c r="D190">
        <f>(($X$102)*D189^($X$2)+(1-$X$4)*D189)/(1+$X$5+$X$7)</f>
        <v>1.3480864495141167</v>
      </c>
      <c r="E190" s="3">
        <f t="shared" si="23"/>
        <v>1.0615575627388512</v>
      </c>
      <c r="F190" s="3">
        <f>(1-$X$102)*E190</f>
        <v>0.84924605019108101</v>
      </c>
      <c r="G190" s="3">
        <f t="shared" si="24"/>
        <v>9515238.5609809756</v>
      </c>
      <c r="H190" s="3">
        <f t="shared" si="19"/>
        <v>16.068405130492778</v>
      </c>
      <c r="I190" s="2">
        <f t="shared" si="20"/>
        <v>8.3872607980767455E-2</v>
      </c>
      <c r="J190" s="3">
        <f t="shared" si="25"/>
        <v>7492823.223105859</v>
      </c>
      <c r="K190" s="3">
        <f t="shared" si="26"/>
        <v>5994258.578484688</v>
      </c>
      <c r="L190" s="3">
        <f t="shared" si="27"/>
        <v>91623717001770.875</v>
      </c>
      <c r="M190" s="3">
        <f t="shared" si="28"/>
        <v>32.148711273328139</v>
      </c>
      <c r="N190" s="2"/>
      <c r="O190" s="3">
        <f t="shared" si="29"/>
        <v>72149564105870.516</v>
      </c>
      <c r="P190" s="3">
        <f t="shared" si="30"/>
        <v>57719651284696.414</v>
      </c>
      <c r="Q190">
        <v>5.3220000000000001</v>
      </c>
      <c r="R190">
        <v>1.3971</v>
      </c>
      <c r="S190">
        <v>0.55879999999999996</v>
      </c>
      <c r="T190">
        <v>1.347990392653319</v>
      </c>
      <c r="U190">
        <v>1.0615424342144888</v>
      </c>
      <c r="V190">
        <v>0.84923394737159108</v>
      </c>
    </row>
    <row r="191" spans="1:22" x14ac:dyDescent="0.25">
      <c r="A191">
        <v>189</v>
      </c>
      <c r="B191">
        <f t="shared" si="21"/>
        <v>7675933.4972890047</v>
      </c>
      <c r="C191">
        <f t="shared" si="22"/>
        <v>10110613.857477596</v>
      </c>
      <c r="D191">
        <f>(($X$102)*D190^($X$2)+(1-$X$4)*D190)/(1+$X$5+$X$7)</f>
        <v>1.3480758092937184</v>
      </c>
      <c r="E191" s="3">
        <f t="shared" si="23"/>
        <v>1.0615558869943769</v>
      </c>
      <c r="F191" s="3">
        <f>(1-$X$102)*E191</f>
        <v>0.84924470959550158</v>
      </c>
      <c r="G191" s="3">
        <f t="shared" si="24"/>
        <v>10347740.261442637</v>
      </c>
      <c r="H191" s="3">
        <f t="shared" si="19"/>
        <v>16.152278721609935</v>
      </c>
      <c r="I191" s="2">
        <f t="shared" si="20"/>
        <v>8.3873591117157531E-2</v>
      </c>
      <c r="J191" s="3">
        <f t="shared" si="25"/>
        <v>8148432.3922244785</v>
      </c>
      <c r="K191" s="3">
        <f t="shared" si="26"/>
        <v>6518745.9137795838</v>
      </c>
      <c r="L191" s="3">
        <f t="shared" si="27"/>
        <v>104622006080920.77</v>
      </c>
      <c r="M191" s="3">
        <f t="shared" si="28"/>
        <v>32.281375028614733</v>
      </c>
      <c r="N191" s="2"/>
      <c r="O191" s="3">
        <f t="shared" si="29"/>
        <v>82385653461544.125</v>
      </c>
      <c r="P191" s="3">
        <f t="shared" si="30"/>
        <v>65908522769235.313</v>
      </c>
      <c r="Q191">
        <v>5.3220000000000001</v>
      </c>
      <c r="R191">
        <v>1.3971</v>
      </c>
      <c r="S191">
        <v>0.55879999999999996</v>
      </c>
      <c r="T191">
        <v>1.347990392653319</v>
      </c>
      <c r="U191">
        <v>1.0615424342144888</v>
      </c>
      <c r="V191">
        <v>0.84923394737159108</v>
      </c>
    </row>
    <row r="192" spans="1:22" x14ac:dyDescent="0.25">
      <c r="A192" s="2">
        <v>190</v>
      </c>
      <c r="B192">
        <f t="shared" si="21"/>
        <v>8347577.6783017917</v>
      </c>
      <c r="C192">
        <f t="shared" si="22"/>
        <v>10616144.550351476</v>
      </c>
      <c r="D192">
        <f>(($X$102)*D191^($X$2)+(1-$X$4)*D191)/(1+$X$5+$X$7)</f>
        <v>1.3480663476982147</v>
      </c>
      <c r="E192" s="3">
        <f t="shared" si="23"/>
        <v>1.0615543968644396</v>
      </c>
      <c r="F192" s="3">
        <f>(1-$X$102)*E192</f>
        <v>0.8492435174915518</v>
      </c>
      <c r="G192" s="3">
        <f t="shared" si="24"/>
        <v>11253088.552915439</v>
      </c>
      <c r="H192" s="3">
        <f t="shared" si="19"/>
        <v>16.23615318697296</v>
      </c>
      <c r="I192" s="2">
        <f t="shared" si="20"/>
        <v>8.3874465363024342E-2</v>
      </c>
      <c r="J192" s="3">
        <f t="shared" si="25"/>
        <v>8861407.7875687182</v>
      </c>
      <c r="K192" s="3">
        <f t="shared" si="26"/>
        <v>7089126.2300549746</v>
      </c>
      <c r="L192" s="3">
        <f t="shared" si="27"/>
        <v>119464414715655.81</v>
      </c>
      <c r="M192" s="3">
        <f t="shared" si="28"/>
        <v>32.414039658147189</v>
      </c>
      <c r="N192" s="2"/>
      <c r="O192" s="3">
        <f t="shared" si="29"/>
        <v>94073985992439.781</v>
      </c>
      <c r="P192" s="3">
        <f t="shared" si="30"/>
        <v>75259188793951.828</v>
      </c>
      <c r="Q192">
        <v>5.3220000000000001</v>
      </c>
      <c r="R192">
        <v>1.3971</v>
      </c>
      <c r="S192">
        <v>0.55879999999999996</v>
      </c>
      <c r="T192">
        <v>1.347990392653319</v>
      </c>
      <c r="U192">
        <v>1.0615424342144888</v>
      </c>
      <c r="V192">
        <v>0.84923394737159108</v>
      </c>
    </row>
    <row r="193" spans="1:22" x14ac:dyDescent="0.25">
      <c r="A193">
        <v>191</v>
      </c>
      <c r="B193">
        <f t="shared" si="21"/>
        <v>9077990.7251531985</v>
      </c>
      <c r="C193">
        <f t="shared" si="22"/>
        <v>11146951.777869051</v>
      </c>
      <c r="D193">
        <f>(($X$102)*D192^($X$2)+(1-$X$4)*D192)/(1+$X$5+$X$7)</f>
        <v>1.348057934168913</v>
      </c>
      <c r="E193" s="3">
        <f t="shared" si="23"/>
        <v>1.0615530717899972</v>
      </c>
      <c r="F193" s="3">
        <f>(1-$X$102)*E193</f>
        <v>0.84924245743199789</v>
      </c>
      <c r="G193" s="3">
        <f t="shared" si="24"/>
        <v>12237657.423354574</v>
      </c>
      <c r="H193" s="3">
        <f t="shared" si="19"/>
        <v>16.320028429750792</v>
      </c>
      <c r="I193" s="2">
        <f t="shared" si="20"/>
        <v>8.3875242777832426E-2</v>
      </c>
      <c r="J193" s="3">
        <f t="shared" si="25"/>
        <v>9636768.9399674833</v>
      </c>
      <c r="K193" s="3">
        <f t="shared" si="26"/>
        <v>7709415.151973987</v>
      </c>
      <c r="L193" s="3">
        <f t="shared" si="27"/>
        <v>136412577172214.66</v>
      </c>
      <c r="M193" s="3">
        <f t="shared" si="28"/>
        <v>32.54670506509445</v>
      </c>
      <c r="N193" s="2"/>
      <c r="O193" s="3">
        <f t="shared" si="29"/>
        <v>107420598668283.8</v>
      </c>
      <c r="P193" s="3">
        <f t="shared" si="30"/>
        <v>85936478934627.031</v>
      </c>
      <c r="Q193">
        <v>5.3220000000000001</v>
      </c>
      <c r="R193">
        <v>1.3971</v>
      </c>
      <c r="S193">
        <v>0.55879999999999996</v>
      </c>
      <c r="T193">
        <v>1.347990392653319</v>
      </c>
      <c r="U193">
        <v>1.0615424342144888</v>
      </c>
      <c r="V193">
        <v>0.84923394737159108</v>
      </c>
    </row>
    <row r="194" spans="1:22" x14ac:dyDescent="0.25">
      <c r="A194" s="2">
        <v>192</v>
      </c>
      <c r="B194">
        <f t="shared" si="21"/>
        <v>9872314.913604103</v>
      </c>
      <c r="C194">
        <f t="shared" si="22"/>
        <v>11704299.366762504</v>
      </c>
      <c r="D194">
        <f>(($X$102)*D193^($X$2)+(1-$X$4)*D193)/(1+$X$5+$X$7)</f>
        <v>1.3480504526097006</v>
      </c>
      <c r="E194" s="3">
        <f t="shared" si="23"/>
        <v>1.0615518934890364</v>
      </c>
      <c r="F194" s="3">
        <f>(1-$X$102)*E194</f>
        <v>0.84924151479122922</v>
      </c>
      <c r="G194" s="3">
        <f t="shared" si="24"/>
        <v>13308378.587589508</v>
      </c>
      <c r="H194" s="3">
        <f t="shared" si="19"/>
        <v>16.403904363836507</v>
      </c>
      <c r="I194" s="2">
        <f t="shared" si="20"/>
        <v>8.3875934085714476E-2</v>
      </c>
      <c r="J194" s="3">
        <f t="shared" si="25"/>
        <v>10479974.589656489</v>
      </c>
      <c r="K194" s="3">
        <f t="shared" si="26"/>
        <v>8383979.6717251921</v>
      </c>
      <c r="L194" s="3">
        <f t="shared" si="27"/>
        <v>155765247075359.53</v>
      </c>
      <c r="M194" s="3">
        <f t="shared" si="28"/>
        <v>32.6793711633496</v>
      </c>
      <c r="N194" s="2"/>
      <c r="O194" s="3">
        <f t="shared" si="29"/>
        <v>122660759953403.58</v>
      </c>
      <c r="P194" s="3">
        <f t="shared" si="30"/>
        <v>98128607962722.875</v>
      </c>
      <c r="Q194">
        <v>5.3220000000000001</v>
      </c>
      <c r="R194">
        <v>1.3971</v>
      </c>
      <c r="S194">
        <v>0.55879999999999996</v>
      </c>
      <c r="T194">
        <v>1.347990392653319</v>
      </c>
      <c r="U194">
        <v>1.0615424342144888</v>
      </c>
      <c r="V194">
        <v>0.84923394737159108</v>
      </c>
    </row>
    <row r="195" spans="1:22" x14ac:dyDescent="0.25">
      <c r="A195">
        <v>193</v>
      </c>
      <c r="B195">
        <f t="shared" si="21"/>
        <v>10736142.468544461</v>
      </c>
      <c r="C195">
        <f t="shared" si="22"/>
        <v>12289514.33510063</v>
      </c>
      <c r="D195">
        <f>(($X$102)*D194^($X$2)+(1-$X$4)*D194)/(1+$X$5+$X$7)</f>
        <v>1.3480437997848913</v>
      </c>
      <c r="E195" s="3">
        <f t="shared" si="23"/>
        <v>1.0615508457044078</v>
      </c>
      <c r="F195" s="3">
        <f>(1-$X$102)*E195</f>
        <v>0.84924067656352631</v>
      </c>
      <c r="G195" s="3">
        <f t="shared" si="24"/>
        <v>14472790.288328618</v>
      </c>
      <c r="H195" s="3">
        <f t="shared" ref="H195:H201" si="31">LN(G195)</f>
        <v>16.487780912659765</v>
      </c>
      <c r="I195" s="2">
        <f t="shared" si="20"/>
        <v>8.3876548823258901E-2</v>
      </c>
      <c r="J195" s="3">
        <f t="shared" si="25"/>
        <v>11396961.117086381</v>
      </c>
      <c r="K195" s="3">
        <f t="shared" si="26"/>
        <v>9117568.8936691061</v>
      </c>
      <c r="L195" s="3">
        <f t="shared" si="27"/>
        <v>177863563717319.72</v>
      </c>
      <c r="M195" s="3">
        <f t="shared" si="28"/>
        <v>32.812037876342288</v>
      </c>
      <c r="N195" s="2"/>
      <c r="O195" s="3">
        <f t="shared" si="29"/>
        <v>140063117025017.56</v>
      </c>
      <c r="P195" s="3">
        <f t="shared" si="30"/>
        <v>112050493620014.08</v>
      </c>
      <c r="Q195">
        <v>5.3220000000000001</v>
      </c>
      <c r="R195">
        <v>1.3971</v>
      </c>
      <c r="S195">
        <v>0.55879999999999996</v>
      </c>
      <c r="T195">
        <v>1.347990392653319</v>
      </c>
      <c r="U195">
        <v>1.0615424342144888</v>
      </c>
      <c r="V195">
        <v>0.84923394737159108</v>
      </c>
    </row>
    <row r="196" spans="1:22" x14ac:dyDescent="0.25">
      <c r="A196" s="2">
        <v>194</v>
      </c>
      <c r="B196">
        <f t="shared" si="21"/>
        <v>11675554.934542101</v>
      </c>
      <c r="C196">
        <f t="shared" si="22"/>
        <v>12903990.051855663</v>
      </c>
      <c r="D196">
        <f>(($X$102)*D195^($X$2)+(1-$X$4)*D195)/(1+$X$5+$X$7)</f>
        <v>1.3480378838945715</v>
      </c>
      <c r="E196" s="3">
        <f t="shared" si="23"/>
        <v>1.0615499139795785</v>
      </c>
      <c r="F196" s="3">
        <f>(1-$X$102)*E196</f>
        <v>0.84923993118366292</v>
      </c>
      <c r="G196" s="3">
        <f t="shared" si="24"/>
        <v>15739090.367254956</v>
      </c>
      <c r="H196" s="3">
        <f t="shared" si="31"/>
        <v>16.571658008130761</v>
      </c>
      <c r="I196" s="2">
        <f t="shared" ref="I196:I201" si="32">(H196-H195)</f>
        <v>8.3877095470995755E-2</v>
      </c>
      <c r="J196" s="3">
        <f t="shared" si="25"/>
        <v>12394184.336427011</v>
      </c>
      <c r="K196" s="3">
        <f t="shared" si="26"/>
        <v>9915347.46914161</v>
      </c>
      <c r="L196" s="3">
        <f t="shared" si="27"/>
        <v>203097065524315.25</v>
      </c>
      <c r="M196" s="3">
        <f t="shared" si="28"/>
        <v>32.944705135982716</v>
      </c>
      <c r="N196" s="2"/>
      <c r="O196" s="3">
        <f t="shared" si="29"/>
        <v>159934431378119.44</v>
      </c>
      <c r="P196" s="3">
        <f t="shared" si="30"/>
        <v>127947545102495.56</v>
      </c>
      <c r="Q196">
        <v>5.3220000000000001</v>
      </c>
      <c r="R196">
        <v>1.3971</v>
      </c>
      <c r="S196">
        <v>0.55879999999999996</v>
      </c>
      <c r="T196">
        <v>1.347990392653319</v>
      </c>
      <c r="U196">
        <v>1.0615424342144888</v>
      </c>
      <c r="V196">
        <v>0.84923394737159108</v>
      </c>
    </row>
    <row r="197" spans="1:22" x14ac:dyDescent="0.25">
      <c r="A197">
        <v>195</v>
      </c>
      <c r="B197">
        <f t="shared" si="21"/>
        <v>12697165.991314534</v>
      </c>
      <c r="C197">
        <f t="shared" si="22"/>
        <v>13549189.554448446</v>
      </c>
      <c r="D197">
        <f>(($X$102)*D196^($X$2)+(1-$X$4)*D196)/(1+$X$5+$X$7)</f>
        <v>1.3480326233077764</v>
      </c>
      <c r="E197" s="3">
        <f t="shared" si="23"/>
        <v>1.0615490854592167</v>
      </c>
      <c r="F197" s="3">
        <f>(1-$X$102)*E197</f>
        <v>0.8492392683673734</v>
      </c>
      <c r="G197" s="3">
        <f t="shared" si="24"/>
        <v>17116193.979846016</v>
      </c>
      <c r="H197" s="3">
        <f t="shared" si="31"/>
        <v>16.65553558970106</v>
      </c>
      <c r="I197" s="2">
        <f t="shared" si="32"/>
        <v>8.3877581570298787E-2</v>
      </c>
      <c r="J197" s="3">
        <f t="shared" si="25"/>
        <v>13478664.946003811</v>
      </c>
      <c r="K197" s="3">
        <f t="shared" si="26"/>
        <v>10782931.95680305</v>
      </c>
      <c r="L197" s="3">
        <f t="shared" si="27"/>
        <v>231910556683643</v>
      </c>
      <c r="M197" s="3">
        <f t="shared" si="28"/>
        <v>33.077372881722447</v>
      </c>
      <c r="N197" s="2"/>
      <c r="O197" s="3">
        <f t="shared" si="29"/>
        <v>182624986294305.28</v>
      </c>
      <c r="P197" s="3">
        <f t="shared" si="30"/>
        <v>146099989035444.22</v>
      </c>
      <c r="Q197">
        <v>5.3220000000000001</v>
      </c>
      <c r="R197">
        <v>1.3971</v>
      </c>
      <c r="S197">
        <v>0.55879999999999996</v>
      </c>
      <c r="T197">
        <v>1.347990392653319</v>
      </c>
      <c r="U197">
        <v>1.0615424342144888</v>
      </c>
      <c r="V197">
        <v>0.84923394737159108</v>
      </c>
    </row>
    <row r="198" spans="1:22" x14ac:dyDescent="0.25">
      <c r="A198" s="2">
        <v>196</v>
      </c>
      <c r="B198">
        <f t="shared" si="21"/>
        <v>13808168.015554555</v>
      </c>
      <c r="C198">
        <f t="shared" si="22"/>
        <v>14226649.032170869</v>
      </c>
      <c r="D198">
        <f>(($X$102)*D197^($X$2)+(1-$X$4)*D197)/(1+$X$5+$X$7)</f>
        <v>1.3480279454360125</v>
      </c>
      <c r="E198" s="3">
        <f t="shared" si="23"/>
        <v>1.061548348711856</v>
      </c>
      <c r="F198" s="3">
        <f>(1-$X$102)*E198</f>
        <v>0.84923867896948479</v>
      </c>
      <c r="G198" s="3">
        <f t="shared" si="24"/>
        <v>18613796.360243268</v>
      </c>
      <c r="H198" s="3">
        <f t="shared" si="31"/>
        <v>16.739413603528444</v>
      </c>
      <c r="I198" s="2">
        <f t="shared" si="32"/>
        <v>8.3878013827384024E-2</v>
      </c>
      <c r="J198" s="3">
        <f t="shared" si="25"/>
        <v>14658037.955647804</v>
      </c>
      <c r="K198" s="3">
        <f t="shared" si="26"/>
        <v>11726430.364518242</v>
      </c>
      <c r="L198" s="3">
        <f t="shared" si="27"/>
        <v>264811947973480.53</v>
      </c>
      <c r="M198" s="3">
        <f t="shared" si="28"/>
        <v>33.210041059719266</v>
      </c>
      <c r="N198" s="2"/>
      <c r="O198" s="3">
        <f t="shared" si="29"/>
        <v>208534761495240.69</v>
      </c>
      <c r="P198" s="3">
        <f t="shared" si="30"/>
        <v>166827809196192.53</v>
      </c>
      <c r="Q198">
        <v>5.3220000000000001</v>
      </c>
      <c r="R198">
        <v>1.3971</v>
      </c>
      <c r="S198">
        <v>0.55879999999999996</v>
      </c>
      <c r="T198">
        <v>1.347990392653319</v>
      </c>
      <c r="U198">
        <v>1.0615424342144888</v>
      </c>
      <c r="V198">
        <v>0.84923394737159108</v>
      </c>
    </row>
    <row r="199" spans="1:22" x14ac:dyDescent="0.25">
      <c r="A199">
        <v>197</v>
      </c>
      <c r="B199">
        <f t="shared" si="21"/>
        <v>15016382.716915578</v>
      </c>
      <c r="C199">
        <f t="shared" si="22"/>
        <v>14937981.483779414</v>
      </c>
      <c r="D199">
        <f>(($X$102)*D198^($X$2)+(1-$X$4)*D198)/(1+$X$5+$X$7)</f>
        <v>1.3480237857315722</v>
      </c>
      <c r="E199" s="3">
        <f t="shared" si="23"/>
        <v>1.0615476935721988</v>
      </c>
      <c r="F199" s="3">
        <f>(1-$X$102)*E199</f>
        <v>0.84923815485775911</v>
      </c>
      <c r="G199" s="3">
        <f t="shared" si="24"/>
        <v>20242441.078050688</v>
      </c>
      <c r="H199" s="3">
        <f t="shared" si="31"/>
        <v>16.823292001734202</v>
      </c>
      <c r="I199" s="2">
        <f t="shared" si="32"/>
        <v>8.3878398205758486E-2</v>
      </c>
      <c r="J199" s="3">
        <f t="shared" si="25"/>
        <v>15940606.43893916</v>
      </c>
      <c r="K199" s="3">
        <f t="shared" si="26"/>
        <v>12752485.151151329</v>
      </c>
      <c r="L199" s="3">
        <f t="shared" si="27"/>
        <v>302381210010416.94</v>
      </c>
      <c r="M199" s="3">
        <f t="shared" si="28"/>
        <v>33.342709622094453</v>
      </c>
      <c r="N199" s="2"/>
      <c r="O199" s="3">
        <f t="shared" si="29"/>
        <v>238120483825088.06</v>
      </c>
      <c r="P199" s="3">
        <f t="shared" si="30"/>
        <v>190496387060070.47</v>
      </c>
      <c r="Q199">
        <v>5.3220000000000001</v>
      </c>
      <c r="R199">
        <v>1.3971</v>
      </c>
      <c r="S199">
        <v>0.55879999999999996</v>
      </c>
      <c r="T199">
        <v>1.347990392653319</v>
      </c>
      <c r="U199">
        <v>1.0615424342144888</v>
      </c>
      <c r="V199">
        <v>0.84923394737159108</v>
      </c>
    </row>
    <row r="200" spans="1:22" x14ac:dyDescent="0.25">
      <c r="A200" s="2">
        <v>198</v>
      </c>
      <c r="B200">
        <f t="shared" si="21"/>
        <v>16330316.20464569</v>
      </c>
      <c r="C200">
        <f t="shared" si="22"/>
        <v>15684880.557968386</v>
      </c>
      <c r="D200">
        <f>(($X$102)*D199^($X$2)+(1-$X$4)*D199)/(1+$X$5+$X$7)</f>
        <v>1.348020086796818</v>
      </c>
      <c r="E200" s="3">
        <f t="shared" si="23"/>
        <v>1.0615471110008809</v>
      </c>
      <c r="F200" s="3">
        <f>(1-$X$102)*E200</f>
        <v>0.84923768880070483</v>
      </c>
      <c r="G200" s="3">
        <f t="shared" si="24"/>
        <v>22013594.267605964</v>
      </c>
      <c r="H200" s="3">
        <f t="shared" si="31"/>
        <v>16.907170741742679</v>
      </c>
      <c r="I200" s="2">
        <f t="shared" si="32"/>
        <v>8.3878740008476171E-2</v>
      </c>
      <c r="J200" s="3">
        <f t="shared" si="25"/>
        <v>17335399.988772504</v>
      </c>
      <c r="K200" s="3">
        <f t="shared" si="26"/>
        <v>13868319.991018003</v>
      </c>
      <c r="L200" s="3">
        <f t="shared" si="27"/>
        <v>345280596738977.06</v>
      </c>
      <c r="M200" s="3">
        <f t="shared" si="28"/>
        <v>33.475378526272358</v>
      </c>
      <c r="N200" s="2"/>
      <c r="O200" s="3">
        <f t="shared" si="29"/>
        <v>271903678248503.22</v>
      </c>
      <c r="P200" s="3">
        <f t="shared" si="30"/>
        <v>217522942598802.56</v>
      </c>
      <c r="Q200">
        <v>5.3220000000000001</v>
      </c>
      <c r="R200">
        <v>1.3971</v>
      </c>
      <c r="S200">
        <v>0.55879999999999996</v>
      </c>
      <c r="T200">
        <v>1.347990392653319</v>
      </c>
      <c r="U200">
        <v>1.0615424342144888</v>
      </c>
      <c r="V200">
        <v>0.84923394737159108</v>
      </c>
    </row>
    <row r="201" spans="1:22" x14ac:dyDescent="0.25">
      <c r="A201">
        <v>199</v>
      </c>
      <c r="B201">
        <f t="shared" si="21"/>
        <v>17759218.872552186</v>
      </c>
      <c r="C201">
        <f t="shared" si="22"/>
        <v>16469124.585866805</v>
      </c>
      <c r="D201">
        <f>(($X$102)*D200^($X$2)+(1-$X$4)*D200)/(1+$X$5+$X$7)</f>
        <v>1.3480167975921389</v>
      </c>
      <c r="E201" s="3">
        <f t="shared" si="23"/>
        <v>1.0615465929597678</v>
      </c>
      <c r="F201" s="3">
        <f>(1-$X$102)*E201</f>
        <v>0.84923727436781427</v>
      </c>
      <c r="G201" s="3">
        <f t="shared" si="24"/>
        <v>23939725.352315672</v>
      </c>
      <c r="H201" s="3">
        <f t="shared" si="31"/>
        <v>16.991049785693942</v>
      </c>
      <c r="I201" s="2">
        <f t="shared" si="32"/>
        <v>8.3879043951263554E-2</v>
      </c>
      <c r="J201" s="3">
        <f t="shared" si="25"/>
        <v>18852238.287784584</v>
      </c>
      <c r="K201" s="3">
        <f t="shared" si="26"/>
        <v>15081790.630227666</v>
      </c>
      <c r="L201" s="3">
        <f t="shared" si="27"/>
        <v>394266319378720.88</v>
      </c>
      <c r="M201" s="3">
        <f t="shared" si="28"/>
        <v>33.608047734393061</v>
      </c>
      <c r="N201" s="2"/>
      <c r="O201" s="3">
        <f t="shared" si="29"/>
        <v>310479861083972.63</v>
      </c>
      <c r="P201" s="3">
        <f t="shared" si="30"/>
        <v>248383888867178.06</v>
      </c>
      <c r="Q201">
        <v>5.3220000000000001</v>
      </c>
      <c r="R201">
        <v>1.3971</v>
      </c>
      <c r="S201">
        <v>0.55879999999999996</v>
      </c>
      <c r="T201">
        <v>1.347990392653319</v>
      </c>
      <c r="U201">
        <v>1.0615424342144888</v>
      </c>
      <c r="V201">
        <v>0.84923394737159108</v>
      </c>
    </row>
    <row r="202" spans="1:22" x14ac:dyDescent="0.25">
      <c r="A202">
        <v>200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A0ACC-79CD-4F89-AE72-F71030AA26BB}">
  <dimension ref="A1:U202"/>
  <sheetViews>
    <sheetView topLeftCell="R1" zoomScale="85" zoomScaleNormal="85" workbookViewId="0">
      <selection activeCell="T7" sqref="T7"/>
    </sheetView>
  </sheetViews>
  <sheetFormatPr defaultRowHeight="15" x14ac:dyDescent="0.25"/>
  <cols>
    <col min="2" max="2" width="13.85546875" customWidth="1"/>
    <col min="3" max="7" width="9.28515625" bestFit="1" customWidth="1"/>
    <col min="8" max="8" width="9.28515625" customWidth="1"/>
    <col min="9" max="9" width="14.140625" customWidth="1"/>
    <col min="10" max="11" width="9.28515625" bestFit="1" customWidth="1"/>
    <col min="12" max="12" width="11.28515625" bestFit="1" customWidth="1"/>
    <col min="13" max="14" width="11.28515625" customWidth="1"/>
    <col min="15" max="16" width="10.28515625" bestFit="1" customWidth="1"/>
    <col min="17" max="17" width="15.85546875" customWidth="1"/>
    <col min="18" max="18" width="17.140625" customWidth="1"/>
    <col min="19" max="19" width="42.5703125" bestFit="1" customWidth="1"/>
    <col min="20" max="20" width="18.7109375" customWidth="1"/>
    <col min="21" max="21" width="12" bestFit="1" customWidth="1"/>
  </cols>
  <sheetData>
    <row r="1" spans="1:21" x14ac:dyDescent="0.25">
      <c r="A1" t="s">
        <v>28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21</v>
      </c>
      <c r="I1" t="s">
        <v>23</v>
      </c>
      <c r="J1" t="s">
        <v>15</v>
      </c>
      <c r="K1" t="s">
        <v>16</v>
      </c>
      <c r="L1" t="s">
        <v>17</v>
      </c>
      <c r="M1" t="s">
        <v>22</v>
      </c>
      <c r="N1" t="s">
        <v>24</v>
      </c>
      <c r="O1" t="s">
        <v>18</v>
      </c>
      <c r="P1" t="s">
        <v>19</v>
      </c>
      <c r="Q1" t="s">
        <v>35</v>
      </c>
      <c r="R1" t="s">
        <v>36</v>
      </c>
    </row>
    <row r="2" spans="1:21" s="2" customFormat="1" x14ac:dyDescent="0.25">
      <c r="A2" s="2">
        <v>0</v>
      </c>
      <c r="B2" s="2">
        <v>1</v>
      </c>
      <c r="C2" s="2">
        <v>1000</v>
      </c>
      <c r="D2" s="2">
        <f>T9/2</f>
        <v>2.661</v>
      </c>
      <c r="E2" s="2">
        <f>D2^($T$2)</f>
        <v>1.2162111339913126</v>
      </c>
      <c r="F2" s="2">
        <f>(1-$T$3)*E2</f>
        <v>0.48648445359652509</v>
      </c>
      <c r="G2" s="2">
        <f>D2*B2</f>
        <v>2.661</v>
      </c>
      <c r="H2" s="2">
        <f>LN(G2)</f>
        <v>0.97870199199555219</v>
      </c>
      <c r="J2" s="2">
        <f>E2*B2</f>
        <v>1.2162111339913126</v>
      </c>
      <c r="K2" s="2">
        <f>F2*B2</f>
        <v>0.48648445359652509</v>
      </c>
      <c r="L2" s="2">
        <f>G2*C2</f>
        <v>2661</v>
      </c>
      <c r="M2" s="2">
        <f>LN(L2)</f>
        <v>7.8864572709776892</v>
      </c>
      <c r="O2" s="2">
        <f>J2*C2</f>
        <v>1216.2111339913126</v>
      </c>
      <c r="P2" s="2">
        <f>K2*C2</f>
        <v>486.4844535965251</v>
      </c>
      <c r="Q2">
        <v>5.3220000000000001</v>
      </c>
      <c r="R2">
        <v>3.0635957440068622</v>
      </c>
      <c r="S2" s="2" t="s">
        <v>0</v>
      </c>
      <c r="T2" s="2">
        <v>0.2</v>
      </c>
    </row>
    <row r="3" spans="1:21" x14ac:dyDescent="0.25">
      <c r="A3">
        <v>1</v>
      </c>
      <c r="B3">
        <f>B2*(1+$T$7)</f>
        <v>1.0874999999999999</v>
      </c>
      <c r="C3">
        <f>C2*(1+$T$5)</f>
        <v>1050</v>
      </c>
      <c r="D3">
        <f>(($T$3)*D2^($T$2)+(1-$T$4)*D2)/(1+$T$5+$T$7)</f>
        <v>2.9340718069404725</v>
      </c>
      <c r="E3" s="2">
        <f>D3^($T$2)</f>
        <v>1.2402069126037609</v>
      </c>
      <c r="F3" s="2">
        <f>(1-$T$3)*E3</f>
        <v>0.49608276504150439</v>
      </c>
      <c r="G3" s="2">
        <f>D3*B3</f>
        <v>3.1908030900477637</v>
      </c>
      <c r="H3" s="2">
        <f t="shared" ref="H3:H66" si="0">LN(G3)</f>
        <v>1.1602726374785139</v>
      </c>
      <c r="I3" s="2">
        <f>(H3-H2)</f>
        <v>0.18157064548296176</v>
      </c>
      <c r="J3" s="2">
        <f>E3*B3</f>
        <v>1.3487250174565899</v>
      </c>
      <c r="K3" s="2">
        <f>F3*B3</f>
        <v>0.53949000698263594</v>
      </c>
      <c r="L3" s="2">
        <f>G3*C3</f>
        <v>3350.3432445501521</v>
      </c>
      <c r="M3" s="2">
        <f t="shared" ref="M3:M66" si="1">LN(L3)</f>
        <v>8.1168180806300825</v>
      </c>
      <c r="N3" s="2">
        <f>M3-M2</f>
        <v>0.23036080965239325</v>
      </c>
      <c r="O3" s="2">
        <f>J3*C3</f>
        <v>1416.1612683294195</v>
      </c>
      <c r="P3" s="2">
        <f>K3*C3</f>
        <v>566.46450733176778</v>
      </c>
      <c r="Q3">
        <v>5.3220000000000001</v>
      </c>
      <c r="R3">
        <v>3.0635957440068622</v>
      </c>
      <c r="S3" t="s">
        <v>2</v>
      </c>
      <c r="T3">
        <v>0.6</v>
      </c>
    </row>
    <row r="4" spans="1:21" x14ac:dyDescent="0.25">
      <c r="A4" s="2">
        <v>2</v>
      </c>
      <c r="B4">
        <f>B3*(1+$T$7)</f>
        <v>1.1826562499999997</v>
      </c>
      <c r="C4">
        <f>C3*(1+$T$5)</f>
        <v>1102.5</v>
      </c>
      <c r="D4">
        <f>(($T$3)*D3^($T$2)+(1-$T$4)*D3)/(1+$T$5+$T$7)</f>
        <v>3.1819907853748743</v>
      </c>
      <c r="E4" s="2">
        <f>D4^($T$2)</f>
        <v>1.2604910998483121</v>
      </c>
      <c r="F4" s="2">
        <f>(1-$T$3)*E4</f>
        <v>0.50419643993932484</v>
      </c>
      <c r="G4" s="2">
        <f>D4*B4</f>
        <v>3.7632012897660028</v>
      </c>
      <c r="H4" s="2">
        <f t="shared" si="0"/>
        <v>1.3252700020132442</v>
      </c>
      <c r="I4" s="2">
        <f t="shared" ref="I4:I67" si="2">(H4-H3)</f>
        <v>0.16499736453473024</v>
      </c>
      <c r="J4" s="2">
        <f>E4*B4</f>
        <v>1.49072767730498</v>
      </c>
      <c r="K4" s="2">
        <f>F4*B4</f>
        <v>0.59629107092199196</v>
      </c>
      <c r="L4" s="2">
        <f>G4*C4</f>
        <v>4148.9294219670182</v>
      </c>
      <c r="M4" s="2">
        <f t="shared" si="1"/>
        <v>8.3306056093342455</v>
      </c>
      <c r="N4" s="2">
        <f t="shared" ref="N4:N67" si="3">M4-M3</f>
        <v>0.21378752870416307</v>
      </c>
      <c r="O4" s="2">
        <f>J4*C4</f>
        <v>1643.5272642287405</v>
      </c>
      <c r="P4" s="2">
        <f>K4*C4</f>
        <v>657.41090569149617</v>
      </c>
      <c r="Q4">
        <v>5.3220000000000001</v>
      </c>
      <c r="R4">
        <v>3.0635957440068622</v>
      </c>
      <c r="S4" t="s">
        <v>1</v>
      </c>
      <c r="T4">
        <v>0.02</v>
      </c>
    </row>
    <row r="5" spans="1:21" x14ac:dyDescent="0.25">
      <c r="A5">
        <v>3</v>
      </c>
      <c r="B5">
        <f>B4*(1+$T$7)</f>
        <v>1.2861386718749996</v>
      </c>
      <c r="C5">
        <f>C4*(1+$T$5)</f>
        <v>1157.625</v>
      </c>
      <c r="D5">
        <f>(($T$3)*D4^($T$2)+(1-$T$4)*D4)/(1+$T$5+$T$7)</f>
        <v>3.4062818721550459</v>
      </c>
      <c r="E5" s="2">
        <f>D5^($T$2)</f>
        <v>1.2777800895823614</v>
      </c>
      <c r="F5" s="2">
        <f>(1-$T$3)*E5</f>
        <v>0.51111203583294462</v>
      </c>
      <c r="G5" s="2">
        <f>D5*B5</f>
        <v>4.3809508430853779</v>
      </c>
      <c r="H5" s="2">
        <f t="shared" si="0"/>
        <v>1.4772657882906963</v>
      </c>
      <c r="I5" s="2">
        <f t="shared" si="2"/>
        <v>0.15199578627745214</v>
      </c>
      <c r="J5" s="2">
        <f>E5*B5</f>
        <v>1.6434023873637764</v>
      </c>
      <c r="K5" s="2">
        <f>F5*B5</f>
        <v>0.65736095494551061</v>
      </c>
      <c r="L5" s="2">
        <f>G5*C5</f>
        <v>5071.4982197267109</v>
      </c>
      <c r="M5" s="2">
        <f t="shared" si="1"/>
        <v>8.5313915597811292</v>
      </c>
      <c r="N5" s="2">
        <f t="shared" si="3"/>
        <v>0.20078595044688363</v>
      </c>
      <c r="O5" s="2">
        <f>J5*C5</f>
        <v>1902.4436886719916</v>
      </c>
      <c r="P5" s="2">
        <f>K5*C5</f>
        <v>760.97747546879668</v>
      </c>
      <c r="Q5">
        <v>5.3220000000000001</v>
      </c>
      <c r="R5">
        <v>3.0635957440068622</v>
      </c>
      <c r="S5" t="s">
        <v>3</v>
      </c>
      <c r="T5">
        <v>0.05</v>
      </c>
    </row>
    <row r="6" spans="1:21" x14ac:dyDescent="0.25">
      <c r="A6" s="2">
        <v>4</v>
      </c>
      <c r="B6">
        <f>B5*(1+$T$7)</f>
        <v>1.398675805664062</v>
      </c>
      <c r="C6">
        <f>C5*(1+$T$5)</f>
        <v>1215.5062500000001</v>
      </c>
      <c r="D6">
        <f>(($T$3)*D5^($T$2)+(1-$T$4)*D5)/(1+$T$5+$T$7)</f>
        <v>3.6086367371088892</v>
      </c>
      <c r="E6" s="2">
        <f>D6^($T$2)</f>
        <v>1.2926133388320666</v>
      </c>
      <c r="F6" s="2">
        <f>(1-$T$3)*E6</f>
        <v>0.51704533553282672</v>
      </c>
      <c r="G6" s="2">
        <f>D6*B6</f>
        <v>5.0473128956247075</v>
      </c>
      <c r="H6" s="2">
        <f t="shared" si="0"/>
        <v>1.6188560017955957</v>
      </c>
      <c r="I6" s="2">
        <f t="shared" si="2"/>
        <v>0.14159021350489942</v>
      </c>
      <c r="J6" s="2">
        <f>E6*B6</f>
        <v>1.807947003103054</v>
      </c>
      <c r="K6" s="2">
        <f>F6*B6</f>
        <v>0.72317880124122169</v>
      </c>
      <c r="L6" s="2">
        <f>G6*C6</f>
        <v>6135.0403703374304</v>
      </c>
      <c r="M6" s="2">
        <f t="shared" si="1"/>
        <v>8.7217719374554612</v>
      </c>
      <c r="N6" s="2">
        <f t="shared" si="3"/>
        <v>0.19038037767433202</v>
      </c>
      <c r="O6" s="2">
        <f>J6*C6</f>
        <v>2197.5708819405318</v>
      </c>
      <c r="P6" s="2">
        <f>K6*C6</f>
        <v>879.02835277621284</v>
      </c>
      <c r="Q6">
        <v>5.3220000000000001</v>
      </c>
      <c r="R6">
        <v>3.0635957440068622</v>
      </c>
      <c r="S6" t="s">
        <v>4</v>
      </c>
      <c r="T6">
        <v>7.0000000000000007E-2</v>
      </c>
    </row>
    <row r="7" spans="1:21" x14ac:dyDescent="0.25">
      <c r="A7">
        <v>5</v>
      </c>
      <c r="B7">
        <f>B6*(1+$T$7)</f>
        <v>1.5210599386596673</v>
      </c>
      <c r="C7">
        <f>C6*(1+$T$5)</f>
        <v>1276.2815625000003</v>
      </c>
      <c r="D7">
        <f>(($T$3)*D6^($T$2)+(1-$T$4)*D6)/(1+$T$5+$T$7)</f>
        <v>3.7907973676184192</v>
      </c>
      <c r="E7" s="2">
        <f>D7^($T$2)</f>
        <v>1.3054075316851259</v>
      </c>
      <c r="F7" s="2">
        <f>(1-$T$3)*E7</f>
        <v>0.52216301267405041</v>
      </c>
      <c r="G7" s="2">
        <f>D7*B7</f>
        <v>5.7660300114609013</v>
      </c>
      <c r="H7" s="2">
        <f t="shared" si="0"/>
        <v>1.7519838041039659</v>
      </c>
      <c r="I7" s="2">
        <f t="shared" si="2"/>
        <v>0.13312780230837018</v>
      </c>
      <c r="J7" s="2">
        <f>E7*B7</f>
        <v>1.9856031000708452</v>
      </c>
      <c r="K7" s="2">
        <f>F7*B7</f>
        <v>0.79424124002833818</v>
      </c>
      <c r="L7" s="2">
        <f>G7*C7</f>
        <v>7359.077792449214</v>
      </c>
      <c r="M7" s="2">
        <f t="shared" si="1"/>
        <v>8.9036899039332624</v>
      </c>
      <c r="N7" s="2">
        <f t="shared" si="3"/>
        <v>0.18191796647780123</v>
      </c>
      <c r="O7" s="2">
        <f>J7*C7</f>
        <v>2534.1886270632626</v>
      </c>
      <c r="P7" s="2">
        <f>K7*C7</f>
        <v>1013.6754508253052</v>
      </c>
      <c r="Q7">
        <v>5.3220000000000001</v>
      </c>
      <c r="R7">
        <v>3.0635957440068622</v>
      </c>
      <c r="S7" t="s">
        <v>5</v>
      </c>
      <c r="T7">
        <f>(T6/(1-T2))</f>
        <v>8.7500000000000008E-2</v>
      </c>
    </row>
    <row r="8" spans="1:21" x14ac:dyDescent="0.25">
      <c r="A8" s="2">
        <v>6</v>
      </c>
      <c r="B8">
        <f>B7*(1+$T$7)</f>
        <v>1.6541526832923881</v>
      </c>
      <c r="C8">
        <f>C7*(1+$T$5)</f>
        <v>1340.0956406250004</v>
      </c>
      <c r="D8">
        <f>(($T$3)*D7^($T$2)+(1-$T$4)*D7)/(1+$T$5+$T$7)</f>
        <v>3.9544843422216496</v>
      </c>
      <c r="E8" s="2">
        <f>D8^($T$2)</f>
        <v>1.3164912352236429</v>
      </c>
      <c r="F8" s="2">
        <f>(1-$T$3)*E8</f>
        <v>0.52659649408945719</v>
      </c>
      <c r="G8" s="2">
        <f>D8*B8</f>
        <v>6.5413208857236755</v>
      </c>
      <c r="H8" s="2">
        <f t="shared" si="0"/>
        <v>1.8781391153699933</v>
      </c>
      <c r="I8" s="2">
        <f t="shared" si="2"/>
        <v>0.12615531126602741</v>
      </c>
      <c r="J8" s="2">
        <f>E8*B8</f>
        <v>2.1776775092760992</v>
      </c>
      <c r="K8" s="2">
        <f>F8*B8</f>
        <v>0.87107100371043977</v>
      </c>
      <c r="L8" s="2">
        <f>G8*C8</f>
        <v>8765.995602887564</v>
      </c>
      <c r="M8" s="2">
        <f t="shared" si="1"/>
        <v>9.0786353793687233</v>
      </c>
      <c r="N8" s="2">
        <f t="shared" si="3"/>
        <v>0.17494547543546091</v>
      </c>
      <c r="O8" s="2">
        <f>J8*C8</f>
        <v>2918.2961368680094</v>
      </c>
      <c r="P8" s="2">
        <f>K8*C8</f>
        <v>1167.318454747204</v>
      </c>
      <c r="Q8">
        <v>5.3220000000000001</v>
      </c>
      <c r="R8">
        <v>3.0635957440068622</v>
      </c>
    </row>
    <row r="9" spans="1:21" x14ac:dyDescent="0.25">
      <c r="A9">
        <v>7</v>
      </c>
      <c r="B9">
        <f>B8*(1+$T$7)</f>
        <v>1.7988910430804719</v>
      </c>
      <c r="C9">
        <f>C8*(1+$T$5)</f>
        <v>1407.1004226562504</v>
      </c>
      <c r="D9">
        <f>(($T$3)*D8^($T$2)+(1-$T$4)*D8)/(1+$T$5+$T$7)</f>
        <v>4.1013533156144195</v>
      </c>
      <c r="E9" s="2">
        <f>D9^($T$2)</f>
        <v>1.3261279750956769</v>
      </c>
      <c r="F9" s="2">
        <f>(1-$T$3)*E9</f>
        <v>0.53045119003827079</v>
      </c>
      <c r="G9" s="2">
        <f>D9*B9</f>
        <v>7.3778877439671753</v>
      </c>
      <c r="H9" s="2">
        <f t="shared" si="0"/>
        <v>1.9984873840908814</v>
      </c>
      <c r="I9" s="2">
        <f t="shared" si="2"/>
        <v>0.12034826872088811</v>
      </c>
      <c r="J9" s="2">
        <f>E9*B9</f>
        <v>2.3855597363780561</v>
      </c>
      <c r="K9" s="2">
        <f>F9*B9</f>
        <v>0.95422389455122258</v>
      </c>
      <c r="L9" s="2">
        <f>G9*C9</f>
        <v>10381.428962846583</v>
      </c>
      <c r="M9" s="2">
        <f t="shared" si="1"/>
        <v>9.2477738122590427</v>
      </c>
      <c r="N9" s="2">
        <f t="shared" si="3"/>
        <v>0.16913843289031938</v>
      </c>
      <c r="O9" s="2">
        <f>J9*C9</f>
        <v>3356.722113329296</v>
      </c>
      <c r="P9" s="2">
        <f>K9*C9</f>
        <v>1342.6888453317185</v>
      </c>
      <c r="Q9">
        <v>5.3220000000000001</v>
      </c>
      <c r="R9">
        <v>3.0635957440068622</v>
      </c>
      <c r="S9" t="s">
        <v>6</v>
      </c>
      <c r="T9">
        <v>5.3220000000000001</v>
      </c>
      <c r="U9">
        <f>(T3/(T4+T5+T7))^(1/(1-T2))</f>
        <v>5.3221653764419772</v>
      </c>
    </row>
    <row r="10" spans="1:21" s="1" customFormat="1" x14ac:dyDescent="0.25">
      <c r="A10" s="2">
        <v>8</v>
      </c>
      <c r="B10">
        <f>B9*(1+$T$7)</f>
        <v>1.956294009350013</v>
      </c>
      <c r="C10">
        <f>C9*(1+$T$5)</f>
        <v>1477.4554437890631</v>
      </c>
      <c r="D10">
        <f>(($T$3)*D9^($T$2)+(1-$T$4)*D9)/(1+$T$5+$T$7)</f>
        <v>4.2329697005358575</v>
      </c>
      <c r="E10" s="2">
        <f>D10^($T$2)</f>
        <v>1.3345321229449072</v>
      </c>
      <c r="F10" s="2">
        <f>(1-$T$3)*E10</f>
        <v>0.5338128491779629</v>
      </c>
      <c r="G10" s="2">
        <f>D10*B10</f>
        <v>8.2809332669184172</v>
      </c>
      <c r="H10" s="2">
        <f t="shared" si="0"/>
        <v>2.113955675441435</v>
      </c>
      <c r="I10" s="2">
        <f t="shared" si="2"/>
        <v>0.11546829135055359</v>
      </c>
      <c r="J10" s="2">
        <f>E10*B10</f>
        <v>2.6107371974022771</v>
      </c>
      <c r="K10" s="2">
        <f>F10*B10</f>
        <v>1.0442948789609108</v>
      </c>
      <c r="L10" s="2">
        <f>G10*C10</f>
        <v>12234.709934862567</v>
      </c>
      <c r="M10" s="2">
        <f t="shared" si="1"/>
        <v>9.4120322677790291</v>
      </c>
      <c r="N10" s="2">
        <f t="shared" si="3"/>
        <v>0.16425845551998641</v>
      </c>
      <c r="O10" s="2">
        <f>J10*C10</f>
        <v>3857.247884604596</v>
      </c>
      <c r="P10" s="2">
        <f>K10*C10</f>
        <v>1542.8991538418384</v>
      </c>
      <c r="Q10">
        <v>5.3220000000000001</v>
      </c>
      <c r="R10">
        <v>3.0635957440068622</v>
      </c>
      <c r="S10" t="s">
        <v>7</v>
      </c>
      <c r="T10">
        <v>1.3971</v>
      </c>
      <c r="U10"/>
    </row>
    <row r="11" spans="1:21" x14ac:dyDescent="0.25">
      <c r="A11">
        <v>9</v>
      </c>
      <c r="B11">
        <f>B10*(1+$T$7)</f>
        <v>2.1274697351681389</v>
      </c>
      <c r="C11">
        <f>C10*(1+$T$5)</f>
        <v>1551.3282159785163</v>
      </c>
      <c r="D11">
        <f>(($T$3)*D10^($T$2)+(1-$T$4)*D10)/(1+$T$5+$T$7)</f>
        <v>4.3507952354216126</v>
      </c>
      <c r="E11" s="2">
        <f>D11^($T$2)</f>
        <v>1.3418801508986369</v>
      </c>
      <c r="F11" s="2">
        <f>(1-$T$3)*E11</f>
        <v>0.53675206035945477</v>
      </c>
      <c r="G11" s="2">
        <f>D11*B11</f>
        <v>9.2561851872732177</v>
      </c>
      <c r="H11" s="2">
        <f t="shared" si="0"/>
        <v>2.2252919969592986</v>
      </c>
      <c r="I11" s="2">
        <f t="shared" si="2"/>
        <v>0.11133632151786355</v>
      </c>
      <c r="J11" s="2">
        <f>E11*B11</f>
        <v>2.8548094092597052</v>
      </c>
      <c r="K11" s="2">
        <f>F11*B11</f>
        <v>1.1419237637038822</v>
      </c>
      <c r="L11" s="2">
        <f>G11*C11</f>
        <v>14359.381253339328</v>
      </c>
      <c r="M11" s="2">
        <f t="shared" si="1"/>
        <v>9.5721587534663239</v>
      </c>
      <c r="N11" s="2">
        <f t="shared" si="3"/>
        <v>0.16012648568729482</v>
      </c>
      <c r="O11" s="2">
        <f>J11*C11</f>
        <v>4428.7463878255403</v>
      </c>
      <c r="P11" s="2">
        <f>K11*C11</f>
        <v>1771.4985551302163</v>
      </c>
      <c r="Q11">
        <v>5.3220000000000001</v>
      </c>
      <c r="R11">
        <v>3.0635957440068622</v>
      </c>
      <c r="S11" t="s">
        <v>8</v>
      </c>
      <c r="T11">
        <v>0.55879999999999996</v>
      </c>
    </row>
    <row r="12" spans="1:21" x14ac:dyDescent="0.25">
      <c r="A12" s="2">
        <v>10</v>
      </c>
      <c r="B12">
        <f>B11*(1+$T$7)</f>
        <v>2.3136233369953509</v>
      </c>
      <c r="C12">
        <f>C11*(1+$T$5)</f>
        <v>1628.8946267774422</v>
      </c>
      <c r="D12">
        <f>(($T$3)*D11^($T$2)+(1-$T$4)*D11)/(1+$T$5+$T$7)</f>
        <v>4.4561823483537255</v>
      </c>
      <c r="E12" s="2">
        <f>D12^($T$2)</f>
        <v>1.3483188023042187</v>
      </c>
      <c r="F12" s="2">
        <f>(1-$T$3)*E12</f>
        <v>0.53932752092168756</v>
      </c>
      <c r="G12" s="2">
        <f>D12*B12</f>
        <v>10.309927475057926</v>
      </c>
      <c r="H12" s="2">
        <f t="shared" si="0"/>
        <v>2.3331072635771557</v>
      </c>
      <c r="I12" s="2">
        <f t="shared" si="2"/>
        <v>0.10781526661785712</v>
      </c>
      <c r="J12" s="2">
        <f>E12*B12</f>
        <v>3.1195018467206617</v>
      </c>
      <c r="K12" s="2">
        <f>F12*B12</f>
        <v>1.2478007386882648</v>
      </c>
      <c r="L12" s="2">
        <f>G12*C12</f>
        <v>16793.785466586978</v>
      </c>
      <c r="M12" s="2">
        <f t="shared" si="1"/>
        <v>9.7287641842536132</v>
      </c>
      <c r="N12" s="2">
        <f t="shared" si="3"/>
        <v>0.15660543078728928</v>
      </c>
      <c r="O12" s="2">
        <f>J12*C12</f>
        <v>5081.3397963455936</v>
      </c>
      <c r="P12" s="2">
        <f>K12*C12</f>
        <v>2032.5359185382379</v>
      </c>
      <c r="Q12">
        <v>5.3220000000000001</v>
      </c>
      <c r="R12">
        <v>3.0635957440068622</v>
      </c>
    </row>
    <row r="13" spans="1:21" x14ac:dyDescent="0.25">
      <c r="A13">
        <v>11</v>
      </c>
      <c r="B13">
        <f>B12*(1+$T$7)</f>
        <v>2.5160653789824439</v>
      </c>
      <c r="C13">
        <f>C12*(1+$T$5)</f>
        <v>1710.3393581163143</v>
      </c>
      <c r="D13">
        <f>(($T$3)*D12^($T$2)+(1-$T$4)*D12)/(1+$T$5+$T$7)</f>
        <v>4.5503736112256554</v>
      </c>
      <c r="E13" s="2">
        <f>D13^($T$2)</f>
        <v>1.3539711518475683</v>
      </c>
      <c r="F13" s="2">
        <f>(1-$T$3)*E13</f>
        <v>0.54158846073902733</v>
      </c>
      <c r="G13" s="2">
        <f>D13*B13</f>
        <v>11.44903750464019</v>
      </c>
      <c r="H13" s="2">
        <f t="shared" si="0"/>
        <v>2.437905665736833</v>
      </c>
      <c r="I13" s="2">
        <f t="shared" si="2"/>
        <v>0.10479840215967728</v>
      </c>
      <c r="J13" s="2">
        <f>E13*B13</f>
        <v>3.4066799393046479</v>
      </c>
      <c r="K13" s="2">
        <f>F13*B13</f>
        <v>1.3626719757218593</v>
      </c>
      <c r="L13" s="2">
        <f>G13*C13</f>
        <v>19581.739456735912</v>
      </c>
      <c r="M13" s="2">
        <f t="shared" si="1"/>
        <v>9.8823527505827222</v>
      </c>
      <c r="N13" s="2">
        <f t="shared" si="3"/>
        <v>0.153588566329109</v>
      </c>
      <c r="O13" s="2">
        <f>J13*C13</f>
        <v>5826.5787806980361</v>
      </c>
      <c r="P13" s="2">
        <f>K13*C13</f>
        <v>2330.6315122792148</v>
      </c>
      <c r="Q13">
        <v>5.3220000000000001</v>
      </c>
      <c r="R13">
        <v>3.0635957440068622</v>
      </c>
      <c r="S13" t="s">
        <v>37</v>
      </c>
      <c r="T13">
        <f>T7*2</f>
        <v>0.17500000000000002</v>
      </c>
    </row>
    <row r="14" spans="1:21" x14ac:dyDescent="0.25">
      <c r="A14" s="2">
        <v>12</v>
      </c>
      <c r="B14">
        <f>B13*(1+$T$7)</f>
        <v>2.7362210996434073</v>
      </c>
      <c r="C14">
        <f>C13*(1+$T$5)</f>
        <v>1795.8563260221301</v>
      </c>
      <c r="D14">
        <f>(($T$3)*D13^($T$2)+(1-$T$4)*D13)/(1+$T$5+$T$7)</f>
        <v>4.6345044660304904</v>
      </c>
      <c r="E14" s="2">
        <f>D14^($T$2)</f>
        <v>1.3589411854207789</v>
      </c>
      <c r="F14" s="2">
        <f>(1-$T$3)*E14</f>
        <v>0.54357647416831156</v>
      </c>
      <c r="G14" s="2">
        <f>D14*B14</f>
        <v>12.681028906344231</v>
      </c>
      <c r="H14" s="2">
        <f t="shared" si="0"/>
        <v>2.5401070897505376</v>
      </c>
      <c r="I14" s="2">
        <f t="shared" si="2"/>
        <v>0.10220142401370458</v>
      </c>
      <c r="J14" s="2">
        <f>E14*B14</f>
        <v>3.718363544722759</v>
      </c>
      <c r="K14" s="2">
        <f>F14*B14</f>
        <v>1.4873454178891037</v>
      </c>
      <c r="L14" s="2">
        <f>G14*C14</f>
        <v>22773.305981927781</v>
      </c>
      <c r="M14" s="2">
        <f t="shared" si="1"/>
        <v>10.033344338765859</v>
      </c>
      <c r="N14" s="2">
        <f t="shared" si="3"/>
        <v>0.15099158818313718</v>
      </c>
      <c r="O14" s="2">
        <f>J14*C14</f>
        <v>6677.6466942404386</v>
      </c>
      <c r="P14" s="2">
        <f>K14*C14</f>
        <v>2671.0586776961754</v>
      </c>
      <c r="Q14">
        <v>5.3220000000000001</v>
      </c>
      <c r="R14">
        <v>3.0635957440068622</v>
      </c>
      <c r="S14" t="s">
        <v>6</v>
      </c>
      <c r="T14">
        <f>(T3/(T4+T5+T13))^(1/(1-T2))</f>
        <v>3.0635957440068622</v>
      </c>
    </row>
    <row r="15" spans="1:21" x14ac:dyDescent="0.25">
      <c r="A15">
        <v>13</v>
      </c>
      <c r="B15">
        <f>B14*(1+$T$7)</f>
        <v>2.9756404458622052</v>
      </c>
      <c r="C15">
        <f>C14*(1+$T$5)</f>
        <v>1885.6491423232367</v>
      </c>
      <c r="D15">
        <f>(($T$3)*D14^($T$2)+(1-$T$4)*D14)/(1+$T$5+$T$7)</f>
        <v>4.7096079894174494</v>
      </c>
      <c r="E15" s="2">
        <f>D15^($T$2)</f>
        <v>1.3633173192255759</v>
      </c>
      <c r="F15" s="2">
        <f>(1-$T$3)*E15</f>
        <v>0.54532692769023039</v>
      </c>
      <c r="G15" s="2">
        <f>D15*B15</f>
        <v>14.014100017466342</v>
      </c>
      <c r="H15" s="2">
        <f t="shared" si="0"/>
        <v>2.6400639668906449</v>
      </c>
      <c r="I15" s="2">
        <f t="shared" si="2"/>
        <v>9.995687714010737E-2</v>
      </c>
      <c r="J15" s="2">
        <f>E15*B15</f>
        <v>4.0567421556320591</v>
      </c>
      <c r="K15" s="2">
        <f>F15*B15</f>
        <v>1.6226968622528237</v>
      </c>
      <c r="L15" s="2">
        <f>G15*C15</f>
        <v>26425.675678367465</v>
      </c>
      <c r="M15" s="2">
        <f t="shared" si="1"/>
        <v>10.182091380075398</v>
      </c>
      <c r="N15" s="2">
        <f t="shared" si="3"/>
        <v>0.14874704130953909</v>
      </c>
      <c r="O15" s="2">
        <f>J15*C15</f>
        <v>7649.5923663941103</v>
      </c>
      <c r="P15" s="2">
        <f>K15*C15</f>
        <v>3059.8369465576443</v>
      </c>
      <c r="Q15">
        <v>5.3220000000000001</v>
      </c>
      <c r="R15">
        <v>3.0635957440068622</v>
      </c>
    </row>
    <row r="16" spans="1:21" x14ac:dyDescent="0.25">
      <c r="A16" s="2">
        <v>14</v>
      </c>
      <c r="B16">
        <f>B15*(1+$T$7)</f>
        <v>3.2360089848751481</v>
      </c>
      <c r="C16">
        <f>C15*(1+$T$5)</f>
        <v>1979.9315994393985</v>
      </c>
      <c r="D16">
        <f>(($T$3)*D15^($T$2)+(1-$T$4)*D15)/(1+$T$5+$T$7)</f>
        <v>4.7766208537709414</v>
      </c>
      <c r="E16" s="2">
        <f>D16^($T$2)</f>
        <v>1.3671751439977449</v>
      </c>
      <c r="F16" s="2">
        <f>(1-$T$3)*E16</f>
        <v>0.54687005759909801</v>
      </c>
      <c r="G16" s="2">
        <f>D16*B16</f>
        <v>15.457188000144766</v>
      </c>
      <c r="H16" s="2">
        <f t="shared" si="0"/>
        <v>2.7380741378797286</v>
      </c>
      <c r="I16" s="2">
        <f t="shared" si="2"/>
        <v>9.8010170989083711E-2</v>
      </c>
      <c r="J16" s="2">
        <f>E16*B16</f>
        <v>4.4241910498746764</v>
      </c>
      <c r="K16" s="2">
        <f>F16*B16</f>
        <v>1.7696764199498709</v>
      </c>
      <c r="L16" s="2">
        <f>G16*C16</f>
        <v>30604.174959962103</v>
      </c>
      <c r="M16" s="2">
        <f t="shared" si="1"/>
        <v>10.328891715233915</v>
      </c>
      <c r="N16" s="2">
        <f t="shared" si="3"/>
        <v>0.14680033515851676</v>
      </c>
      <c r="O16" s="2">
        <f>J16*C16</f>
        <v>8759.5956616038402</v>
      </c>
      <c r="P16" s="2">
        <f>K16*C16</f>
        <v>3503.8382646415366</v>
      </c>
      <c r="Q16">
        <v>5.3220000000000001</v>
      </c>
      <c r="R16">
        <v>3.0635957440068622</v>
      </c>
    </row>
    <row r="17" spans="1:18" x14ac:dyDescent="0.25">
      <c r="A17">
        <v>15</v>
      </c>
      <c r="B17">
        <f>B16*(1+$T$7)</f>
        <v>3.5191597710517231</v>
      </c>
      <c r="C17">
        <f>C16*(1+$T$5)</f>
        <v>2078.9281794113685</v>
      </c>
      <c r="D17">
        <f>(($T$3)*D16^($T$2)+(1-$T$4)*D16)/(1+$T$5+$T$7)</f>
        <v>4.8363899104124561</v>
      </c>
      <c r="E17" s="2">
        <f>D17^($T$2)</f>
        <v>1.3705795933681817</v>
      </c>
      <c r="F17" s="2">
        <f>(1-$T$3)*E17</f>
        <v>0.54823183734727265</v>
      </c>
      <c r="G17" s="2">
        <f>D17*B17</f>
        <v>17.020028809843964</v>
      </c>
      <c r="H17" s="2">
        <f t="shared" si="0"/>
        <v>2.8343908158490811</v>
      </c>
      <c r="I17" s="2">
        <f t="shared" si="2"/>
        <v>9.6316677969352504E-2</v>
      </c>
      <c r="J17" s="2">
        <f>E17*B17</f>
        <v>4.8232885680057338</v>
      </c>
      <c r="K17" s="2">
        <f>F17*B17</f>
        <v>1.9293154272022934</v>
      </c>
      <c r="L17" s="2">
        <f>G17*C17</f>
        <v>35383.417507177954</v>
      </c>
      <c r="M17" s="2">
        <f t="shared" si="1"/>
        <v>10.473998557372699</v>
      </c>
      <c r="N17" s="2">
        <f t="shared" si="3"/>
        <v>0.14510684213878378</v>
      </c>
      <c r="O17" s="2">
        <f>J17*C17</f>
        <v>10027.270521459826</v>
      </c>
      <c r="P17" s="2">
        <f>K17*C17</f>
        <v>4010.9082085839304</v>
      </c>
      <c r="Q17">
        <v>5.3220000000000001</v>
      </c>
      <c r="R17">
        <v>3.0635957440068622</v>
      </c>
    </row>
    <row r="18" spans="1:18" x14ac:dyDescent="0.25">
      <c r="A18" s="2">
        <v>16</v>
      </c>
      <c r="B18">
        <f>B17*(1+$T$7)</f>
        <v>3.8270862510187484</v>
      </c>
      <c r="C18">
        <f>C17*(1+$T$5)</f>
        <v>2182.874588381937</v>
      </c>
      <c r="D18">
        <f>(($T$3)*D17^($T$2)+(1-$T$4)*D17)/(1+$T$5+$T$7)</f>
        <v>4.8896790050330692</v>
      </c>
      <c r="E18" s="2">
        <f>D18^($T$2)</f>
        <v>1.3735866775687582</v>
      </c>
      <c r="F18" s="2">
        <f>(1-$T$3)*E18</f>
        <v>0.54943467102750332</v>
      </c>
      <c r="G18" s="2">
        <f>D18*B18</f>
        <v>18.713223292057094</v>
      </c>
      <c r="H18" s="2">
        <f t="shared" si="0"/>
        <v>2.9292304018808859</v>
      </c>
      <c r="I18" s="2">
        <f t="shared" si="2"/>
        <v>9.4839586031804757E-2</v>
      </c>
      <c r="J18" s="2">
        <f>E18*B18</f>
        <v>5.2568346883059176</v>
      </c>
      <c r="K18" s="2">
        <f>F18*B18</f>
        <v>2.1027338753223672</v>
      </c>
      <c r="L18" s="2">
        <f>G18*C18</f>
        <v>40848.619590948409</v>
      </c>
      <c r="M18" s="2">
        <f t="shared" si="1"/>
        <v>10.617628307573936</v>
      </c>
      <c r="N18" s="2">
        <f t="shared" si="3"/>
        <v>0.14362975020123692</v>
      </c>
      <c r="O18" s="2">
        <f>J18*C18</f>
        <v>11475.010856427667</v>
      </c>
      <c r="P18" s="2">
        <f>K18*C18</f>
        <v>4590.0043425710674</v>
      </c>
      <c r="Q18">
        <v>5.3220000000000001</v>
      </c>
      <c r="R18">
        <v>3.0635957440068622</v>
      </c>
    </row>
    <row r="19" spans="1:18" x14ac:dyDescent="0.25">
      <c r="A19">
        <v>17</v>
      </c>
      <c r="B19">
        <f>B18*(1+$T$7)</f>
        <v>4.161956297982889</v>
      </c>
      <c r="C19">
        <f>C18*(1+$T$5)</f>
        <v>2292.0183178010338</v>
      </c>
      <c r="D19">
        <f>(($T$3)*D18^($T$2)+(1-$T$4)*D18)/(1+$T$5+$T$7)</f>
        <v>4.9371757639328901</v>
      </c>
      <c r="E19" s="2">
        <f>D19^($T$2)</f>
        <v>1.3762448844147686</v>
      </c>
      <c r="F19" s="2">
        <f>(1-$T$3)*E19</f>
        <v>0.55049795376590749</v>
      </c>
      <c r="G19" s="2">
        <f>D19*B19</f>
        <v>20.548309764948975</v>
      </c>
      <c r="H19" s="2">
        <f t="shared" si="0"/>
        <v>3.0227786876787084</v>
      </c>
      <c r="I19" s="2">
        <f t="shared" si="2"/>
        <v>9.3548285797822484E-2</v>
      </c>
      <c r="J19" s="2">
        <f>E19*B19</f>
        <v>5.7278710642567789</v>
      </c>
      <c r="K19" s="2">
        <f>F19*B19</f>
        <v>2.2911484257027119</v>
      </c>
      <c r="L19" s="2">
        <f>G19*C19</f>
        <v>47097.102381112905</v>
      </c>
      <c r="M19" s="2">
        <f t="shared" si="1"/>
        <v>10.759966757541189</v>
      </c>
      <c r="N19" s="2">
        <f t="shared" si="3"/>
        <v>0.14233844996725331</v>
      </c>
      <c r="O19" s="2">
        <f>J19*C19</f>
        <v>13128.38540127904</v>
      </c>
      <c r="P19" s="2">
        <f>K19*C19</f>
        <v>5251.354160511617</v>
      </c>
      <c r="Q19">
        <v>5.3220000000000001</v>
      </c>
      <c r="R19">
        <v>3.0635957440068622</v>
      </c>
    </row>
    <row r="20" spans="1:18" x14ac:dyDescent="0.25">
      <c r="A20" s="2">
        <v>18</v>
      </c>
      <c r="B20">
        <f>B19*(1+$T$7)</f>
        <v>4.5261274740563913</v>
      </c>
      <c r="C20">
        <f>C19*(1+$T$5)</f>
        <v>2406.6192336910858</v>
      </c>
      <c r="D20">
        <f>(($T$3)*D19^($T$2)+(1-$T$4)*D19)/(1+$T$5+$T$7)</f>
        <v>4.9794981796071154</v>
      </c>
      <c r="E20" s="2">
        <f>D20^($T$2)</f>
        <v>1.3785963223040283</v>
      </c>
      <c r="F20" s="2">
        <f>(1-$T$3)*E20</f>
        <v>0.55143852892161138</v>
      </c>
      <c r="G20" s="2">
        <f>D20*B20</f>
        <v>22.537843517733553</v>
      </c>
      <c r="H20" s="2">
        <f t="shared" si="0"/>
        <v>3.1151958304646823</v>
      </c>
      <c r="I20" s="2">
        <f t="shared" si="2"/>
        <v>9.2417142785973905E-2</v>
      </c>
      <c r="J20" s="2">
        <f>E20*B20</f>
        <v>6.2397026900133623</v>
      </c>
      <c r="K20" s="2">
        <f>F20*B20</f>
        <v>2.4958810760053454</v>
      </c>
      <c r="L20" s="2">
        <f>G20*C20</f>
        <v>54240.007695697524</v>
      </c>
      <c r="M20" s="2">
        <f t="shared" si="1"/>
        <v>10.901174064496596</v>
      </c>
      <c r="N20" s="2">
        <f t="shared" si="3"/>
        <v>0.14120730695540651</v>
      </c>
      <c r="O20" s="2">
        <f>J20*C20</f>
        <v>15016.588506300164</v>
      </c>
      <c r="P20" s="2">
        <f>K20*C20</f>
        <v>6006.6354025200671</v>
      </c>
      <c r="Q20">
        <v>5.3220000000000001</v>
      </c>
      <c r="R20">
        <v>3.0635957440068622</v>
      </c>
    </row>
    <row r="21" spans="1:18" x14ac:dyDescent="0.25">
      <c r="A21">
        <v>19</v>
      </c>
      <c r="B21">
        <f>B20*(1+$T$7)</f>
        <v>4.9221636280363255</v>
      </c>
      <c r="C21">
        <f>C20*(1+$T$5)</f>
        <v>2526.9501953756403</v>
      </c>
      <c r="D21">
        <f>(($T$3)*D20^($T$2)+(1-$T$4)*D20)/(1+$T$5+$T$7)</f>
        <v>5.0172008873823213</v>
      </c>
      <c r="E21" s="2">
        <f>D21^($T$2)</f>
        <v>1.3806776608237983</v>
      </c>
      <c r="F21" s="2">
        <f>(1-$T$3)*E21</f>
        <v>0.55227106432951933</v>
      </c>
      <c r="G21" s="2">
        <f>D21*B21</f>
        <v>24.695483722424839</v>
      </c>
      <c r="H21" s="2">
        <f t="shared" si="0"/>
        <v>3.2066203816697438</v>
      </c>
      <c r="I21" s="2">
        <f t="shared" si="2"/>
        <v>9.1424551205061544E-2</v>
      </c>
      <c r="J21" s="2">
        <f>E21*B21</f>
        <v>6.7959213641491738</v>
      </c>
      <c r="K21" s="2">
        <f>F21*B21</f>
        <v>2.7183685456596698</v>
      </c>
      <c r="L21" s="2">
        <f>G21*C21</f>
        <v>62404.257417277389</v>
      </c>
      <c r="M21" s="2">
        <f t="shared" si="1"/>
        <v>11.04138877987109</v>
      </c>
      <c r="N21" s="2">
        <f t="shared" si="3"/>
        <v>0.14021471537449415</v>
      </c>
      <c r="O21" s="2">
        <f>J21*C21</f>
        <v>17172.954818894243</v>
      </c>
      <c r="P21" s="2">
        <f>K21*C21</f>
        <v>6869.1819275576981</v>
      </c>
      <c r="Q21">
        <v>5.3220000000000001</v>
      </c>
      <c r="R21">
        <v>3.0635957440068622</v>
      </c>
    </row>
    <row r="22" spans="1:18" x14ac:dyDescent="0.25">
      <c r="A22" s="2">
        <v>20</v>
      </c>
      <c r="B22">
        <f>B21*(1+$T$7)</f>
        <v>5.3528529454895031</v>
      </c>
      <c r="C22">
        <f>C21*(1+$T$5)</f>
        <v>2653.2977051444223</v>
      </c>
      <c r="D22">
        <f>(($T$3)*D21^($T$2)+(1-$T$4)*D21)/(1+$T$5+$T$7)</f>
        <v>5.0507810691243549</v>
      </c>
      <c r="E22" s="2">
        <f>D22^($T$2)</f>
        <v>1.3825209108602601</v>
      </c>
      <c r="F22" s="2">
        <f>(1-$T$3)*E22</f>
        <v>0.55300836434410405</v>
      </c>
      <c r="G22" s="2">
        <f>D22*B22</f>
        <v>27.036088322884925</v>
      </c>
      <c r="H22" s="2">
        <f t="shared" si="0"/>
        <v>3.2971725780949157</v>
      </c>
      <c r="I22" s="2">
        <f t="shared" si="2"/>
        <v>9.0552196425171871E-2</v>
      </c>
      <c r="J22" s="2">
        <f>E22*B22</f>
        <v>7.4004311298991743</v>
      </c>
      <c r="K22" s="2">
        <f>F22*B22</f>
        <v>2.9601724519596697</v>
      </c>
      <c r="L22" s="2">
        <f>G22*C22</f>
        <v>71734.791103192489</v>
      </c>
      <c r="M22" s="2">
        <f t="shared" si="1"/>
        <v>11.180731140465694</v>
      </c>
      <c r="N22" s="2">
        <f t="shared" si="3"/>
        <v>0.13934236059460403</v>
      </c>
      <c r="O22" s="2">
        <f>J22*C22</f>
        <v>19635.546934040824</v>
      </c>
      <c r="P22" s="2">
        <f>K22*C22</f>
        <v>7854.2187736163296</v>
      </c>
      <c r="Q22">
        <v>5.3220000000000001</v>
      </c>
      <c r="R22">
        <v>3.0635957440068622</v>
      </c>
    </row>
    <row r="23" spans="1:18" x14ac:dyDescent="0.25">
      <c r="A23">
        <v>21</v>
      </c>
      <c r="B23">
        <f>B22*(1+$T$7)</f>
        <v>5.8212275782198342</v>
      </c>
      <c r="C23">
        <f>C22*(1+$T$5)</f>
        <v>2785.9625904016434</v>
      </c>
      <c r="D23">
        <f>(($T$3)*D22^($T$2)+(1-$T$4)*D22)/(1+$T$5+$T$7)</f>
        <v>5.0806839509960655</v>
      </c>
      <c r="E23" s="2">
        <f>D23^($T$2)</f>
        <v>1.3841540761680311</v>
      </c>
      <c r="F23" s="2">
        <f>(1-$T$3)*E23</f>
        <v>0.55366163046721251</v>
      </c>
      <c r="G23" s="2">
        <f>D23*B23</f>
        <v>29.575817531757206</v>
      </c>
      <c r="H23" s="2">
        <f t="shared" si="0"/>
        <v>3.3869570521453647</v>
      </c>
      <c r="I23" s="2">
        <f t="shared" si="2"/>
        <v>8.9784474050448981E-2</v>
      </c>
      <c r="J23" s="2">
        <f>E23*B23</f>
        <v>8.0574758806947404</v>
      </c>
      <c r="K23" s="2">
        <f>F23*B23</f>
        <v>3.2229903522778964</v>
      </c>
      <c r="L23" s="2">
        <f>G23*C23</f>
        <v>82397.121224020651</v>
      </c>
      <c r="M23" s="2">
        <f t="shared" si="1"/>
        <v>11.319305778685575</v>
      </c>
      <c r="N23" s="2">
        <f t="shared" si="3"/>
        <v>0.1385746382198807</v>
      </c>
      <c r="O23" s="2">
        <f>J23*C23</f>
        <v>22447.826376679081</v>
      </c>
      <c r="P23" s="2">
        <f>K23*C23</f>
        <v>8979.1305506716344</v>
      </c>
      <c r="Q23">
        <v>5.3220000000000001</v>
      </c>
      <c r="R23">
        <v>3.0635957440068622</v>
      </c>
    </row>
    <row r="24" spans="1:18" x14ac:dyDescent="0.25">
      <c r="A24" s="2">
        <v>22</v>
      </c>
      <c r="B24">
        <f>B23*(1+$T$7)</f>
        <v>6.330584991314069</v>
      </c>
      <c r="C24">
        <f>C23*(1+$T$5)</f>
        <v>2925.2607199217259</v>
      </c>
      <c r="D24">
        <f>(($T$3)*D23^($T$2)+(1-$T$4)*D23)/(1+$T$5+$T$7)</f>
        <v>5.1073078836720551</v>
      </c>
      <c r="E24" s="2">
        <f>D24^($T$2)</f>
        <v>1.3856017010520945</v>
      </c>
      <c r="F24" s="2">
        <f>(1-$T$3)*E24</f>
        <v>0.55424068042083785</v>
      </c>
      <c r="G24" s="2">
        <f>D24*B24</f>
        <v>32.33224663439433</v>
      </c>
      <c r="H24" s="2">
        <f t="shared" si="0"/>
        <v>3.4760650800249335</v>
      </c>
      <c r="I24" s="2">
        <f t="shared" si="2"/>
        <v>8.9108027879568841E-2</v>
      </c>
      <c r="J24" s="2">
        <f>E24*B24</f>
        <v>8.7716693326196324</v>
      </c>
      <c r="K24" s="2">
        <f>F24*B24</f>
        <v>3.5086677330478535</v>
      </c>
      <c r="L24" s="2">
        <f>G24*C24</f>
        <v>94580.251066415163</v>
      </c>
      <c r="M24" s="2">
        <f t="shared" si="1"/>
        <v>11.457203970734575</v>
      </c>
      <c r="N24" s="2">
        <f t="shared" si="3"/>
        <v>0.13789819204900056</v>
      </c>
      <c r="O24" s="2">
        <f>J24*C24</f>
        <v>25659.41974685423</v>
      </c>
      <c r="P24" s="2">
        <f>K24*C24</f>
        <v>10263.767898741695</v>
      </c>
      <c r="Q24">
        <v>5.3220000000000001</v>
      </c>
      <c r="R24">
        <v>3.0635957440068622</v>
      </c>
    </row>
    <row r="25" spans="1:18" x14ac:dyDescent="0.25">
      <c r="A25">
        <v>23</v>
      </c>
      <c r="B25">
        <f>B24*(1+$T$7)</f>
        <v>6.8845111780540496</v>
      </c>
      <c r="C25">
        <f>C24*(1+$T$5)</f>
        <v>3071.5237559178122</v>
      </c>
      <c r="D25">
        <f>(($T$3)*D24^($T$2)+(1-$T$4)*D24)/(1+$T$5+$T$7)</f>
        <v>5.1310090080262603</v>
      </c>
      <c r="E25" s="2">
        <f>D25^($T$2)</f>
        <v>1.3868853333786717</v>
      </c>
      <c r="F25" s="2">
        <f>(1-$T$3)*E25</f>
        <v>0.55475413335146873</v>
      </c>
      <c r="G25" s="2">
        <f>D25*B25</f>
        <v>35.324488870452811</v>
      </c>
      <c r="H25" s="2">
        <f t="shared" si="0"/>
        <v>3.5645764591227476</v>
      </c>
      <c r="I25" s="2">
        <f t="shared" si="2"/>
        <v>8.8511379097814036E-2</v>
      </c>
      <c r="J25" s="2">
        <f>E25*B25</f>
        <v>9.5480275803246819</v>
      </c>
      <c r="K25" s="2">
        <f>F25*B25</f>
        <v>3.8192110321298731</v>
      </c>
      <c r="L25" s="2">
        <f>G25*C25</f>
        <v>108500.00673125018</v>
      </c>
      <c r="M25" s="2">
        <f t="shared" si="1"/>
        <v>11.594505514001822</v>
      </c>
      <c r="N25" s="2">
        <f t="shared" si="3"/>
        <v>0.13730154326724708</v>
      </c>
      <c r="O25" s="2">
        <f>J25*C25</f>
        <v>29326.993535125726</v>
      </c>
      <c r="P25" s="2">
        <f>K25*C25</f>
        <v>11730.797414050292</v>
      </c>
      <c r="Q25">
        <v>5.3220000000000001</v>
      </c>
      <c r="R25">
        <v>3.0635957440068622</v>
      </c>
    </row>
    <row r="26" spans="1:18" x14ac:dyDescent="0.25">
      <c r="A26" s="2">
        <v>24</v>
      </c>
      <c r="B26">
        <f>B25*(1+$T$7)</f>
        <v>7.4869059061337779</v>
      </c>
      <c r="C26">
        <f>C25*(1+$T$5)</f>
        <v>3225.0999437137029</v>
      </c>
      <c r="D26">
        <f>(($T$3)*D25^($T$2)+(1-$T$4)*D25)/(1+$T$5+$T$7)</f>
        <v>5.1521055190267591</v>
      </c>
      <c r="E26" s="2">
        <f>D26^($T$2)</f>
        <v>1.3880239180407492</v>
      </c>
      <c r="F26" s="2">
        <f>(1-$T$3)*E26</f>
        <v>0.55520956721629966</v>
      </c>
      <c r="G26" s="2">
        <f>D26*B26</f>
        <v>38.573329239425874</v>
      </c>
      <c r="H26" s="2">
        <f t="shared" si="0"/>
        <v>3.6525610853067185</v>
      </c>
      <c r="I26" s="2">
        <f t="shared" si="2"/>
        <v>8.798462618397096E-2</v>
      </c>
      <c r="J26" s="2">
        <f>E26*B26</f>
        <v>10.392004469834232</v>
      </c>
      <c r="K26" s="2">
        <f>F26*B26</f>
        <v>4.1568017879336923</v>
      </c>
      <c r="L26" s="2">
        <f>G26*C26</f>
        <v>124402.84195892252</v>
      </c>
      <c r="M26" s="2">
        <f t="shared" si="1"/>
        <v>11.731280304355225</v>
      </c>
      <c r="N26" s="2">
        <f t="shared" si="3"/>
        <v>0.13677479035340312</v>
      </c>
      <c r="O26" s="2">
        <f>J26*C26</f>
        <v>33515.25303073493</v>
      </c>
      <c r="P26" s="2">
        <f>K26*C26</f>
        <v>13406.10121229397</v>
      </c>
      <c r="Q26">
        <v>5.3220000000000001</v>
      </c>
      <c r="R26">
        <v>3.0635957440068622</v>
      </c>
    </row>
    <row r="27" spans="1:18" x14ac:dyDescent="0.25">
      <c r="A27">
        <v>25</v>
      </c>
      <c r="B27">
        <f>B26*(1+$T$7)</f>
        <v>8.1420101729204823</v>
      </c>
      <c r="C27">
        <f>C26*(1+$T$5)</f>
        <v>3386.3549408993881</v>
      </c>
      <c r="D27">
        <f>(($T$3)*D26^($T$2)+(1-$T$4)*D26)/(1+$T$5+$T$7)</f>
        <v>5.1708815467874052</v>
      </c>
      <c r="E27" s="2">
        <f>D27^($T$2)</f>
        <v>1.3890341328927964</v>
      </c>
      <c r="F27" s="2">
        <f>(1-$T$3)*E27</f>
        <v>0.55561365315711864</v>
      </c>
      <c r="G27" s="2">
        <f>D27*B27</f>
        <v>42.101370156909852</v>
      </c>
      <c r="H27" s="2">
        <f t="shared" si="0"/>
        <v>3.7400802854535198</v>
      </c>
      <c r="I27" s="2">
        <f t="shared" si="2"/>
        <v>8.7519200146801257E-2</v>
      </c>
      <c r="J27" s="2">
        <f>E27*B27</f>
        <v>11.30953004054693</v>
      </c>
      <c r="K27" s="2">
        <f>F27*B27</f>
        <v>4.5238120162187725</v>
      </c>
      <c r="L27" s="2">
        <f>G27*C27</f>
        <v>142570.18284948572</v>
      </c>
      <c r="M27" s="2">
        <f t="shared" si="1"/>
        <v>11.867589668671458</v>
      </c>
      <c r="N27" s="2">
        <f t="shared" si="3"/>
        <v>0.13630936431623297</v>
      </c>
      <c r="O27" s="2">
        <f>J27*C27</f>
        <v>38298.082932056153</v>
      </c>
      <c r="P27" s="2">
        <f>K27*C27</f>
        <v>15319.233172822464</v>
      </c>
      <c r="Q27">
        <v>5.3220000000000001</v>
      </c>
      <c r="R27">
        <v>3.0635957440068622</v>
      </c>
    </row>
    <row r="28" spans="1:18" x14ac:dyDescent="0.25">
      <c r="A28" s="2">
        <v>26</v>
      </c>
      <c r="B28">
        <f>B27*(1+$T$7)</f>
        <v>8.8544360630510237</v>
      </c>
      <c r="C28">
        <f>C27*(1+$T$5)</f>
        <v>3555.6726879443577</v>
      </c>
      <c r="D28">
        <f>(($T$3)*D27^($T$2)+(1-$T$4)*D27)/(1+$T$5+$T$7)</f>
        <v>5.1875906774394158</v>
      </c>
      <c r="E28" s="2">
        <f>D28^($T$2)</f>
        <v>1.3899306767795925</v>
      </c>
      <c r="F28" s="2">
        <f>(1-$T$3)*E28</f>
        <v>0.55597227071183697</v>
      </c>
      <c r="G28" s="2">
        <f>D28*B28</f>
        <v>45.933189974666853</v>
      </c>
      <c r="H28" s="2">
        <f t="shared" si="0"/>
        <v>3.8271879488906171</v>
      </c>
      <c r="I28" s="2">
        <f t="shared" si="2"/>
        <v>8.7107663437097305E-2</v>
      </c>
      <c r="J28" s="2">
        <f>E28*B28</f>
        <v>12.30705230961814</v>
      </c>
      <c r="K28" s="2">
        <f>F28*B28</f>
        <v>4.9228209238472553</v>
      </c>
      <c r="L28" s="2">
        <f>G28*C28</f>
        <v>163323.38906308252</v>
      </c>
      <c r="M28" s="2">
        <f t="shared" si="1"/>
        <v>12.003487496277987</v>
      </c>
      <c r="N28" s="2">
        <f t="shared" si="3"/>
        <v>0.13589782760652902</v>
      </c>
      <c r="O28" s="2">
        <f>J28*C28</f>
        <v>43759.849766411746</v>
      </c>
      <c r="P28" s="2">
        <f>K28*C28</f>
        <v>17503.939906564698</v>
      </c>
      <c r="Q28">
        <v>5.3220000000000001</v>
      </c>
      <c r="R28">
        <v>3.0635957440068622</v>
      </c>
    </row>
    <row r="29" spans="1:18" x14ac:dyDescent="0.25">
      <c r="A29">
        <v>27</v>
      </c>
      <c r="B29">
        <f>B28*(1+$T$7)</f>
        <v>9.6291992185679867</v>
      </c>
      <c r="C29">
        <f>C28*(1+$T$5)</f>
        <v>3733.4563223415757</v>
      </c>
      <c r="D29">
        <f>(($T$3)*D28^($T$2)+(1-$T$4)*D28)/(1+$T$5+$T$7)</f>
        <v>5.2024591384249526</v>
      </c>
      <c r="E29" s="2">
        <f>D29^($T$2)</f>
        <v>1.3907265174316052</v>
      </c>
      <c r="F29" s="2">
        <f>(1-$T$3)*E29</f>
        <v>0.5562906069726421</v>
      </c>
      <c r="G29" s="2">
        <f>D29*B29</f>
        <v>50.095515470353433</v>
      </c>
      <c r="H29" s="2">
        <f t="shared" si="0"/>
        <v>3.9139314925146276</v>
      </c>
      <c r="I29" s="2">
        <f t="shared" si="2"/>
        <v>8.6743543624010488E-2</v>
      </c>
      <c r="J29" s="2">
        <f>E29*B29</f>
        <v>13.39158269489419</v>
      </c>
      <c r="K29" s="2">
        <f>F29*B29</f>
        <v>5.3566330779576763</v>
      </c>
      <c r="L29" s="2">
        <f>G29*C29</f>
        <v>187029.41895375124</v>
      </c>
      <c r="M29" s="2">
        <f t="shared" si="1"/>
        <v>12.13902120407143</v>
      </c>
      <c r="N29" s="2">
        <f t="shared" si="3"/>
        <v>0.1355337077934422</v>
      </c>
      <c r="O29" s="2">
        <f>J29*C29</f>
        <v>49996.889078412751</v>
      </c>
      <c r="P29" s="2">
        <f>K29*C29</f>
        <v>19998.7556313651</v>
      </c>
      <c r="Q29">
        <v>5.3220000000000001</v>
      </c>
      <c r="R29">
        <v>3.0635957440068622</v>
      </c>
    </row>
    <row r="30" spans="1:18" x14ac:dyDescent="0.25">
      <c r="A30" s="2">
        <v>28</v>
      </c>
      <c r="B30">
        <f>B29*(1+$T$7)</f>
        <v>10.471754150192684</v>
      </c>
      <c r="C30">
        <f>C29*(1+$T$5)</f>
        <v>3920.1291384586548</v>
      </c>
      <c r="D30">
        <f>(($T$3)*D29^($T$2)+(1-$T$4)*D29)/(1+$T$5+$T$7)</f>
        <v>5.2156886735080592</v>
      </c>
      <c r="E30" s="2">
        <f>D30^($T$2)</f>
        <v>1.3914331055506473</v>
      </c>
      <c r="F30" s="2">
        <f>(1-$T$3)*E30</f>
        <v>0.55657324222025895</v>
      </c>
      <c r="G30" s="2">
        <f>D30*B30</f>
        <v>54.617409512920993</v>
      </c>
      <c r="H30" s="2">
        <f t="shared" si="0"/>
        <v>4.0003526874752362</v>
      </c>
      <c r="I30" s="2">
        <f t="shared" si="2"/>
        <v>8.6421194960608627E-2</v>
      </c>
      <c r="J30" s="2">
        <f>E30*B30</f>
        <v>14.570745397765485</v>
      </c>
      <c r="K30" s="2">
        <f>F30*B30</f>
        <v>5.8282981591061942</v>
      </c>
      <c r="L30" s="2">
        <f>G30*C30</f>
        <v>214107.2984987305</v>
      </c>
      <c r="M30" s="2">
        <f t="shared" si="1"/>
        <v>12.274232563201471</v>
      </c>
      <c r="N30" s="2">
        <f t="shared" si="3"/>
        <v>0.13521135913004123</v>
      </c>
      <c r="O30" s="2">
        <f>J30*C30</f>
        <v>57119.203602842819</v>
      </c>
      <c r="P30" s="2">
        <f>K30*C30</f>
        <v>22847.681441137127</v>
      </c>
      <c r="Q30">
        <v>5.3220000000000001</v>
      </c>
      <c r="R30">
        <v>3.0635957440068622</v>
      </c>
    </row>
    <row r="31" spans="1:18" x14ac:dyDescent="0.25">
      <c r="A31">
        <v>29</v>
      </c>
      <c r="B31">
        <f>B30*(1+$T$7)</f>
        <v>11.388032638334543</v>
      </c>
      <c r="C31">
        <f>C30*(1+$T$5)</f>
        <v>4116.1355953815873</v>
      </c>
      <c r="D31">
        <f>(($T$3)*D30^($T$2)+(1-$T$4)*D30)/(1+$T$5+$T$7)</f>
        <v>5.227459132631461</v>
      </c>
      <c r="E31" s="2">
        <f>D31^($T$2)</f>
        <v>1.3920605602671854</v>
      </c>
      <c r="F31" s="2">
        <f>(1-$T$3)*E31</f>
        <v>0.55682422410687415</v>
      </c>
      <c r="G31" s="2">
        <f>D31*B31</f>
        <v>59.530475217967059</v>
      </c>
      <c r="H31" s="2">
        <f t="shared" si="0"/>
        <v>4.0864883699650685</v>
      </c>
      <c r="I31" s="2">
        <f t="shared" si="2"/>
        <v>8.6135682489832277E-2</v>
      </c>
      <c r="J31" s="2">
        <f>E31*B31</f>
        <v>15.852831094860978</v>
      </c>
      <c r="K31" s="2">
        <f>F31*B31</f>
        <v>6.341132437944391</v>
      </c>
      <c r="L31" s="2">
        <f>G31*C31</f>
        <v>245035.50805465566</v>
      </c>
      <c r="M31" s="2">
        <f t="shared" si="1"/>
        <v>12.409158409860735</v>
      </c>
      <c r="N31" s="2">
        <f t="shared" si="3"/>
        <v>0.13492584665926444</v>
      </c>
      <c r="O31" s="2">
        <f>J31*C31</f>
        <v>65252.402357129329</v>
      </c>
      <c r="P31" s="2">
        <f>K31*C31</f>
        <v>26100.960942851732</v>
      </c>
      <c r="Q31">
        <v>5.3220000000000001</v>
      </c>
      <c r="R31">
        <v>3.0635957440068622</v>
      </c>
    </row>
    <row r="32" spans="1:18" x14ac:dyDescent="0.25">
      <c r="A32" s="2">
        <v>30</v>
      </c>
      <c r="B32">
        <f>B31*(1+$T$7)</f>
        <v>12.384485494188814</v>
      </c>
      <c r="C32">
        <f>C31*(1+$T$5)</f>
        <v>4321.9423751506665</v>
      </c>
      <c r="D32">
        <f>(($T$3)*D31^($T$2)+(1-$T$4)*D31)/(1+$T$5+$T$7)</f>
        <v>5.2379308010014443</v>
      </c>
      <c r="E32" s="2">
        <f>D32^($T$2)</f>
        <v>1.3926178302427885</v>
      </c>
      <c r="F32" s="2">
        <f>(1-$T$3)*E32</f>
        <v>0.55704713209711543</v>
      </c>
      <c r="G32" s="2">
        <f>D32*B32</f>
        <v>64.869078024567187</v>
      </c>
      <c r="H32" s="2">
        <f t="shared" si="0"/>
        <v>4.1723710544612098</v>
      </c>
      <c r="I32" s="2">
        <f t="shared" si="2"/>
        <v>8.5882684496141337E-2</v>
      </c>
      <c r="J32" s="2">
        <f>E32*B32</f>
        <v>17.246855317590516</v>
      </c>
      <c r="K32" s="2">
        <f>F32*B32</f>
        <v>6.8987421270362059</v>
      </c>
      <c r="L32" s="2">
        <f>G32*C32</f>
        <v>280360.41715133184</v>
      </c>
      <c r="M32" s="2">
        <f t="shared" si="1"/>
        <v>12.543831258526309</v>
      </c>
      <c r="N32" s="2">
        <f t="shared" si="3"/>
        <v>0.1346728486655735</v>
      </c>
      <c r="O32" s="2">
        <f>J32*C32</f>
        <v>74539.914835187054</v>
      </c>
      <c r="P32" s="2">
        <f>K32*C32</f>
        <v>29815.965934074822</v>
      </c>
      <c r="Q32">
        <v>5.3220000000000001</v>
      </c>
      <c r="R32">
        <v>3.0635957440068622</v>
      </c>
    </row>
    <row r="33" spans="1:18" x14ac:dyDescent="0.25">
      <c r="A33">
        <v>31</v>
      </c>
      <c r="B33">
        <f>B32*(1+$T$7)</f>
        <v>13.468127974930335</v>
      </c>
      <c r="C33">
        <f>C32*(1+$T$5)</f>
        <v>4538.0394939081998</v>
      </c>
      <c r="D33">
        <f>(($T$3)*D32^($T$2)+(1-$T$4)*D32)/(1+$T$5+$T$7)</f>
        <v>5.2472464906611771</v>
      </c>
      <c r="E33" s="2">
        <f>D33^($T$2)</f>
        <v>1.3931128339642638</v>
      </c>
      <c r="F33" s="2">
        <f>(1-$T$3)*E33</f>
        <v>0.55724513358570549</v>
      </c>
      <c r="G33" s="2">
        <f>D33*B33</f>
        <v>70.670587252228827</v>
      </c>
      <c r="H33" s="2">
        <f t="shared" si="0"/>
        <v>4.258029464449316</v>
      </c>
      <c r="I33" s="2">
        <f t="shared" si="2"/>
        <v>8.5658409988106143E-2</v>
      </c>
      <c r="J33" s="2">
        <f>E33*B33</f>
        <v>18.76262193134858</v>
      </c>
      <c r="K33" s="2">
        <f>F33*B33</f>
        <v>7.505048772539431</v>
      </c>
      <c r="L33" s="2">
        <f>G33*C33</f>
        <v>320705.9160082998</v>
      </c>
      <c r="M33" s="2">
        <f t="shared" si="1"/>
        <v>12.678279832683845</v>
      </c>
      <c r="N33" s="2">
        <f t="shared" si="3"/>
        <v>0.13444857415753653</v>
      </c>
      <c r="O33" s="2">
        <f>J33*C33</f>
        <v>85145.519333727992</v>
      </c>
      <c r="P33" s="2">
        <f>K33*C33</f>
        <v>34058.207733491196</v>
      </c>
      <c r="Q33">
        <v>5.3220000000000001</v>
      </c>
      <c r="R33">
        <v>3.0635957440068622</v>
      </c>
    </row>
    <row r="34" spans="1:18" x14ac:dyDescent="0.25">
      <c r="A34" s="2">
        <v>32</v>
      </c>
      <c r="B34">
        <f>B33*(1+$T$7)</f>
        <v>14.646589172736737</v>
      </c>
      <c r="C34">
        <f>C33*(1+$T$5)</f>
        <v>4764.9414686036098</v>
      </c>
      <c r="D34">
        <f>(($T$3)*D33^($T$2)+(1-$T$4)*D33)/(1+$T$5+$T$7)</f>
        <v>5.2555334164628675</v>
      </c>
      <c r="E34" s="2">
        <f>D34^($T$2)</f>
        <v>1.3935525821898294</v>
      </c>
      <c r="F34" s="2">
        <f>(1-$T$3)*E34</f>
        <v>0.55742103287593181</v>
      </c>
      <c r="G34" s="2">
        <f>D34*B34</f>
        <v>76.975638834521149</v>
      </c>
      <c r="H34" s="2">
        <f t="shared" si="0"/>
        <v>4.343488993022909</v>
      </c>
      <c r="I34" s="2">
        <f t="shared" si="2"/>
        <v>8.5459528573593069E-2</v>
      </c>
      <c r="J34" s="2">
        <f>E34*B34</f>
        <v>20.410792161940876</v>
      </c>
      <c r="K34" s="2">
        <f>F34*B34</f>
        <v>8.1643168647763513</v>
      </c>
      <c r="L34" s="2">
        <f>G34*C34</f>
        <v>366784.41355486424</v>
      </c>
      <c r="M34" s="2">
        <f t="shared" si="1"/>
        <v>12.812529525426871</v>
      </c>
      <c r="N34" s="2">
        <f t="shared" si="3"/>
        <v>0.13424969274302612</v>
      </c>
      <c r="O34" s="2">
        <f>J34*C34</f>
        <v>97256.229979481606</v>
      </c>
      <c r="P34" s="2">
        <f>K34*C34</f>
        <v>38902.491991792645</v>
      </c>
      <c r="Q34">
        <v>5.3220000000000001</v>
      </c>
      <c r="R34">
        <v>3.0635957440068622</v>
      </c>
    </row>
    <row r="35" spans="1:18" x14ac:dyDescent="0.25">
      <c r="A35">
        <v>33</v>
      </c>
      <c r="B35">
        <f>B34*(1+$T$7)</f>
        <v>15.928165725351201</v>
      </c>
      <c r="C35">
        <f>C34*(1+$T$5)</f>
        <v>5003.1885420337903</v>
      </c>
      <c r="D35">
        <f>(($T$3)*D34^($T$2)+(1-$T$4)*D34)/(1+$T$5+$T$7)</f>
        <v>5.26290487687693</v>
      </c>
      <c r="E35" s="2">
        <f>D35^($T$2)</f>
        <v>1.3939432850317524</v>
      </c>
      <c r="F35" s="2">
        <f>(1-$T$3)*E35</f>
        <v>0.55757731401270094</v>
      </c>
      <c r="G35" s="2">
        <f>D35*B35</f>
        <v>83.828421075654802</v>
      </c>
      <c r="H35" s="2">
        <f t="shared" si="0"/>
        <v>4.4287721036358718</v>
      </c>
      <c r="I35" s="2">
        <f t="shared" si="2"/>
        <v>8.5283110612962787E-2</v>
      </c>
      <c r="J35" s="2">
        <f>E35*B35</f>
        <v>22.202959655726218</v>
      </c>
      <c r="K35" s="2">
        <f>F35*B35</f>
        <v>8.881183862290488</v>
      </c>
      <c r="L35" s="2">
        <f>G35*C35</f>
        <v>419409.3958225</v>
      </c>
      <c r="M35" s="2">
        <f t="shared" si="1"/>
        <v>12.946602800209266</v>
      </c>
      <c r="N35" s="2">
        <f t="shared" si="3"/>
        <v>0.13407327478239495</v>
      </c>
      <c r="O35" s="2">
        <f>J35*C35</f>
        <v>111085.59334876793</v>
      </c>
      <c r="P35" s="2">
        <f>K35*C35</f>
        <v>44434.23733950717</v>
      </c>
      <c r="Q35">
        <v>5.3220000000000001</v>
      </c>
      <c r="R35">
        <v>3.0635957440068622</v>
      </c>
    </row>
    <row r="36" spans="1:18" x14ac:dyDescent="0.25">
      <c r="A36" s="2">
        <v>34</v>
      </c>
      <c r="B36">
        <f>B35*(1+$T$7)</f>
        <v>17.321880226319429</v>
      </c>
      <c r="C36">
        <f>C35*(1+$T$5)</f>
        <v>5253.3479691354796</v>
      </c>
      <c r="D36">
        <f>(($T$3)*D35^($T$2)+(1-$T$4)*D35)/(1+$T$5+$T$7)</f>
        <v>5.269461758556873</v>
      </c>
      <c r="E36" s="2">
        <f>D36^($T$2)</f>
        <v>1.3942904457710061</v>
      </c>
      <c r="F36" s="2">
        <f>(1-$T$3)*E36</f>
        <v>0.55771617830840248</v>
      </c>
      <c r="G36" s="2">
        <f>D36*B36</f>
        <v>91.276985438892709</v>
      </c>
      <c r="H36" s="2">
        <f t="shared" si="0"/>
        <v>4.5138986795800369</v>
      </c>
      <c r="I36" s="2">
        <f t="shared" si="2"/>
        <v>8.5126575944165062E-2</v>
      </c>
      <c r="J36" s="2">
        <f>E36*B36</f>
        <v>24.151732102346894</v>
      </c>
      <c r="K36" s="2">
        <f>F36*B36</f>
        <v>9.6606928409387578</v>
      </c>
      <c r="L36" s="2">
        <f>G36*C36</f>
        <v>479509.76608421578</v>
      </c>
      <c r="M36" s="2">
        <f t="shared" si="1"/>
        <v>13.080519540322863</v>
      </c>
      <c r="N36" s="2">
        <f t="shared" si="3"/>
        <v>0.13391674011359633</v>
      </c>
      <c r="O36" s="2">
        <f>J36*C36</f>
        <v>126877.45279096822</v>
      </c>
      <c r="P36" s="2">
        <f>K36*C36</f>
        <v>50750.981116387287</v>
      </c>
      <c r="Q36">
        <v>5.3220000000000001</v>
      </c>
      <c r="R36">
        <v>3.0635957440068622</v>
      </c>
    </row>
    <row r="37" spans="1:18" x14ac:dyDescent="0.25">
      <c r="A37">
        <v>35</v>
      </c>
      <c r="B37">
        <f>B36*(1+$T$7)</f>
        <v>18.837544746122379</v>
      </c>
      <c r="C37">
        <f>C36*(1+$T$5)</f>
        <v>5516.0153675922538</v>
      </c>
      <c r="D37">
        <f>(($T$3)*D36^($T$2)+(1-$T$4)*D36)/(1+$T$5+$T$7)</f>
        <v>5.2752938820644744</v>
      </c>
      <c r="E37" s="2">
        <f>D37^($T$2)</f>
        <v>1.3945989431798018</v>
      </c>
      <c r="F37" s="2">
        <f>(1-$T$3)*E37</f>
        <v>0.55783957727192079</v>
      </c>
      <c r="G37" s="2">
        <f>D37*B37</f>
        <v>99.373584552335174</v>
      </c>
      <c r="H37" s="2">
        <f t="shared" si="0"/>
        <v>4.5988863293745421</v>
      </c>
      <c r="I37" s="2">
        <f t="shared" si="2"/>
        <v>8.4987649794505238E-2</v>
      </c>
      <c r="J37" s="2">
        <f>E37*B37</f>
        <v>26.270819995044498</v>
      </c>
      <c r="K37" s="2">
        <f>F37*B37</f>
        <v>10.508327998017801</v>
      </c>
      <c r="L37" s="2">
        <f>G37*C37</f>
        <v>548146.21952340903</v>
      </c>
      <c r="M37" s="2">
        <f t="shared" si="1"/>
        <v>13.214297354286801</v>
      </c>
      <c r="N37" s="2">
        <f t="shared" si="3"/>
        <v>0.13377781396393829</v>
      </c>
      <c r="O37" s="2">
        <f>J37*C37</f>
        <v>144910.24681191531</v>
      </c>
      <c r="P37" s="2">
        <f>K37*C37</f>
        <v>57964.098724766132</v>
      </c>
      <c r="Q37">
        <v>5.3220000000000001</v>
      </c>
      <c r="R37">
        <v>3.0635957440068622</v>
      </c>
    </row>
    <row r="38" spans="1:18" x14ac:dyDescent="0.25">
      <c r="A38" s="2">
        <v>36</v>
      </c>
      <c r="B38">
        <f>B37*(1+$T$7)</f>
        <v>20.485829911408086</v>
      </c>
      <c r="C38">
        <f>C37*(1+$T$5)</f>
        <v>5791.816135971867</v>
      </c>
      <c r="D38">
        <f>(($T$3)*D37^($T$2)+(1-$T$4)*D37)/(1+$T$5+$T$7)</f>
        <v>5.2804812046866516</v>
      </c>
      <c r="E38" s="2">
        <f>D38^($T$2)</f>
        <v>1.3948731038634625</v>
      </c>
      <c r="F38" s="2">
        <f>(1-$T$3)*E38</f>
        <v>0.55794924154538506</v>
      </c>
      <c r="G38" s="2">
        <f>D38*B38</f>
        <v>108.175039809598</v>
      </c>
      <c r="H38" s="2">
        <f t="shared" si="0"/>
        <v>4.6837506541219556</v>
      </c>
      <c r="I38" s="2">
        <f t="shared" si="2"/>
        <v>8.4864324747413455E-2</v>
      </c>
      <c r="J38" s="2">
        <f>E38*B38</f>
        <v>28.575133153744758</v>
      </c>
      <c r="K38" s="2">
        <f>F38*B38</f>
        <v>11.430053261497903</v>
      </c>
      <c r="L38" s="2">
        <f>G38*C38</f>
        <v>626529.94107862876</v>
      </c>
      <c r="M38" s="2">
        <f t="shared" si="1"/>
        <v>13.347951843203646</v>
      </c>
      <c r="N38" s="2">
        <f t="shared" si="3"/>
        <v>0.13365448891684473</v>
      </c>
      <c r="O38" s="2">
        <f>J38*C38</f>
        <v>165501.91728740354</v>
      </c>
      <c r="P38" s="2">
        <f>K38*C38</f>
        <v>66200.766914961423</v>
      </c>
      <c r="Q38">
        <v>5.3220000000000001</v>
      </c>
      <c r="R38">
        <v>3.0635957440068622</v>
      </c>
    </row>
    <row r="39" spans="1:18" x14ac:dyDescent="0.25">
      <c r="A39">
        <v>37</v>
      </c>
      <c r="B39">
        <f>B38*(1+$T$7)</f>
        <v>22.278340028656292</v>
      </c>
      <c r="C39">
        <f>C38*(1+$T$5)</f>
        <v>6081.4069427704608</v>
      </c>
      <c r="D39">
        <f>(($T$3)*D38^($T$2)+(1-$T$4)*D38)/(1+$T$5+$T$7)</f>
        <v>5.2850948948668099</v>
      </c>
      <c r="E39" s="2">
        <f>D39^($T$2)</f>
        <v>1.3951167659132946</v>
      </c>
      <c r="F39" s="2">
        <f>(1-$T$3)*E39</f>
        <v>0.55804670636531784</v>
      </c>
      <c r="G39" s="2">
        <f>D39*B39</f>
        <v>117.74314115155826</v>
      </c>
      <c r="H39" s="2">
        <f t="shared" si="0"/>
        <v>4.7685054819563071</v>
      </c>
      <c r="I39" s="2">
        <f t="shared" si="2"/>
        <v>8.4754827834351509E-2</v>
      </c>
      <c r="J39" s="2">
        <f>E39*B39</f>
        <v>31.080885690695659</v>
      </c>
      <c r="K39" s="2">
        <f>F39*B39</f>
        <v>12.432354276278264</v>
      </c>
      <c r="L39" s="2">
        <f>G39*C39</f>
        <v>716043.95606268873</v>
      </c>
      <c r="M39" s="2">
        <f t="shared" si="1"/>
        <v>13.48149683520743</v>
      </c>
      <c r="N39" s="2">
        <f t="shared" si="3"/>
        <v>0.13354499200378456</v>
      </c>
      <c r="O39" s="2">
        <f>J39*C39</f>
        <v>189015.51402685166</v>
      </c>
      <c r="P39" s="2">
        <f>K39*C39</f>
        <v>75606.205610740668</v>
      </c>
      <c r="Q39">
        <v>5.3220000000000001</v>
      </c>
      <c r="R39">
        <v>3.0635957440068622</v>
      </c>
    </row>
    <row r="40" spans="1:18" x14ac:dyDescent="0.25">
      <c r="A40" s="2">
        <v>38</v>
      </c>
      <c r="B40">
        <f>B39*(1+$T$7)</f>
        <v>24.227694781163716</v>
      </c>
      <c r="C40">
        <f>C39*(1+$T$5)</f>
        <v>6385.4772899089839</v>
      </c>
      <c r="D40">
        <f>(($T$3)*D39^($T$2)+(1-$T$4)*D39)/(1+$T$5+$T$7)</f>
        <v>5.2891982914439133</v>
      </c>
      <c r="E40" s="2">
        <f>D40^($T$2)</f>
        <v>1.3953333349783392</v>
      </c>
      <c r="F40" s="2">
        <f>(1-$T$3)*E40</f>
        <v>0.55813333399133569</v>
      </c>
      <c r="G40" s="2">
        <f>D40*B40</f>
        <v>128.14508184215575</v>
      </c>
      <c r="H40" s="2">
        <f t="shared" si="0"/>
        <v>4.8531630739398377</v>
      </c>
      <c r="I40" s="2">
        <f t="shared" si="2"/>
        <v>8.4657591983530622E-2</v>
      </c>
      <c r="J40" s="2">
        <f>E40*B40</f>
        <v>33.805710157838476</v>
      </c>
      <c r="K40" s="2">
        <f>F40*B40</f>
        <v>13.522284063135389</v>
      </c>
      <c r="L40" s="2">
        <f>G40*C40</f>
        <v>818267.50991661358</v>
      </c>
      <c r="M40" s="2">
        <f t="shared" si="1"/>
        <v>13.614944591360393</v>
      </c>
      <c r="N40" s="2">
        <f t="shared" si="3"/>
        <v>0.13344775615296278</v>
      </c>
      <c r="O40" s="2">
        <f>J40*C40</f>
        <v>215865.59448212304</v>
      </c>
      <c r="P40" s="2">
        <f>K40*C40</f>
        <v>86346.237792849206</v>
      </c>
      <c r="Q40">
        <v>5.3220000000000001</v>
      </c>
      <c r="R40">
        <v>3.0635957440068622</v>
      </c>
    </row>
    <row r="41" spans="1:18" x14ac:dyDescent="0.25">
      <c r="A41">
        <v>39</v>
      </c>
      <c r="B41">
        <f>B40*(1+$T$7)</f>
        <v>26.347618074515541</v>
      </c>
      <c r="C41">
        <f>C40*(1+$T$5)</f>
        <v>6704.7511544044337</v>
      </c>
      <c r="D41">
        <f>(($T$3)*D40^($T$2)+(1-$T$4)*D40)/(1+$T$5+$T$7)</f>
        <v>5.2928477596501446</v>
      </c>
      <c r="E41" s="2">
        <f>D41^($T$2)</f>
        <v>1.3955258337095424</v>
      </c>
      <c r="F41" s="2">
        <f>(1-$T$3)*E41</f>
        <v>0.55821033348381699</v>
      </c>
      <c r="G41" s="2">
        <f>D41*B41</f>
        <v>139.45393129781723</v>
      </c>
      <c r="H41" s="2">
        <f t="shared" si="0"/>
        <v>4.9377343051269493</v>
      </c>
      <c r="I41" s="2">
        <f t="shared" si="2"/>
        <v>8.4571231187111628E-2</v>
      </c>
      <c r="J41" s="2">
        <f>E41*B41</f>
        <v>36.768781679698911</v>
      </c>
      <c r="K41" s="2">
        <f>F41*B41</f>
        <v>14.707512671879565</v>
      </c>
      <c r="L41" s="2">
        <f>G41*C41</f>
        <v>935003.90685527667</v>
      </c>
      <c r="M41" s="2">
        <f t="shared" si="1"/>
        <v>13.748305986716936</v>
      </c>
      <c r="N41" s="2">
        <f t="shared" si="3"/>
        <v>0.1333613953565429</v>
      </c>
      <c r="O41" s="2">
        <f>J41*C41</f>
        <v>246525.53141300587</v>
      </c>
      <c r="P41" s="2">
        <f>K41*C41</f>
        <v>98610.212565202353</v>
      </c>
      <c r="Q41">
        <v>5.3220000000000001</v>
      </c>
      <c r="R41">
        <v>3.0635957440068622</v>
      </c>
    </row>
    <row r="42" spans="1:18" x14ac:dyDescent="0.25">
      <c r="A42" s="2">
        <v>40</v>
      </c>
      <c r="B42">
        <f>B41*(1+$T$7)</f>
        <v>28.653034656035647</v>
      </c>
      <c r="C42">
        <f>C41*(1+$T$5)</f>
        <v>7039.9887121246556</v>
      </c>
      <c r="D42">
        <f>(($T$3)*D41^($T$2)+(1-$T$4)*D41)/(1+$T$5+$T$7)</f>
        <v>5.2960934546662566</v>
      </c>
      <c r="E42" s="2">
        <f>D42^($T$2)</f>
        <v>1.3956969453995975</v>
      </c>
      <c r="F42" s="2">
        <f>(1-$T$3)*E42</f>
        <v>0.55827877815983906</v>
      </c>
      <c r="G42" s="2">
        <f>D42*B42</f>
        <v>151.7491492981558</v>
      </c>
      <c r="H42" s="2">
        <f t="shared" si="0"/>
        <v>5.0222288239809343</v>
      </c>
      <c r="I42" s="2">
        <f t="shared" si="2"/>
        <v>8.4494518853984957E-2</v>
      </c>
      <c r="J42" s="2">
        <f>E42*B42</f>
        <v>39.990952945857764</v>
      </c>
      <c r="K42" s="2">
        <f>F42*B42</f>
        <v>15.996381178343105</v>
      </c>
      <c r="L42" s="2">
        <f>G42*C42</f>
        <v>1068312.298133536</v>
      </c>
      <c r="M42" s="2">
        <f t="shared" si="1"/>
        <v>13.881590669740353</v>
      </c>
      <c r="N42" s="2">
        <f t="shared" si="3"/>
        <v>0.13328468302341712</v>
      </c>
      <c r="O42" s="2">
        <f>J42*C42</f>
        <v>281535.85732594691</v>
      </c>
      <c r="P42" s="2">
        <f>K42*C42</f>
        <v>112614.34293037876</v>
      </c>
      <c r="Q42">
        <v>5.3220000000000001</v>
      </c>
      <c r="R42">
        <v>3.0635957440068622</v>
      </c>
    </row>
    <row r="43" spans="1:18" x14ac:dyDescent="0.25">
      <c r="A43">
        <v>41</v>
      </c>
      <c r="B43">
        <f>B42*(1+$T$7)</f>
        <v>31.160175188438764</v>
      </c>
      <c r="C43">
        <f>C42*(1+$T$5)</f>
        <v>7391.9881477308891</v>
      </c>
      <c r="D43">
        <f>(($T$3)*D42^($T$2)+(1-$T$4)*D42)/(1+$T$5+$T$7)</f>
        <v>5.2989800024726952</v>
      </c>
      <c r="E43" s="2">
        <f>D43^($T$2)</f>
        <v>1.3958490525312921</v>
      </c>
      <c r="F43" s="2">
        <f>(1-$T$3)*E43</f>
        <v>0.55833962101251688</v>
      </c>
      <c r="G43" s="2">
        <f>D43*B43</f>
        <v>165.11714519708286</v>
      </c>
      <c r="H43" s="2">
        <f t="shared" si="0"/>
        <v>5.1066551928818837</v>
      </c>
      <c r="I43" s="2">
        <f t="shared" si="2"/>
        <v>8.4426368900949456E-2</v>
      </c>
      <c r="J43" s="2">
        <f>E43*B43</f>
        <v>43.494901013491322</v>
      </c>
      <c r="K43" s="2">
        <f>F43*B43</f>
        <v>17.397960405396532</v>
      </c>
      <c r="L43" s="2">
        <f>G43*C43</f>
        <v>1220543.9802839968</v>
      </c>
      <c r="M43" s="2">
        <f t="shared" si="1"/>
        <v>14.014807202810735</v>
      </c>
      <c r="N43" s="2">
        <f t="shared" si="3"/>
        <v>0.13321653307038162</v>
      </c>
      <c r="O43" s="2">
        <f>J43*C43</f>
        <v>321513.79277845612</v>
      </c>
      <c r="P43" s="2">
        <f>K43*C43</f>
        <v>128605.51711138246</v>
      </c>
      <c r="Q43">
        <v>5.3220000000000001</v>
      </c>
      <c r="R43">
        <v>3.0635957440068622</v>
      </c>
    </row>
    <row r="44" spans="1:18" x14ac:dyDescent="0.25">
      <c r="A44" s="2">
        <v>42</v>
      </c>
      <c r="B44">
        <f>B43*(1+$T$7)</f>
        <v>33.886690517427155</v>
      </c>
      <c r="C44">
        <f>C43*(1+$T$5)</f>
        <v>7761.587555117434</v>
      </c>
      <c r="D44">
        <f>(($T$3)*D43^($T$2)+(1-$T$4)*D43)/(1+$T$5+$T$7)</f>
        <v>5.3015471067622126</v>
      </c>
      <c r="E44" s="2">
        <f>D44^($T$2)</f>
        <v>1.3959842708531873</v>
      </c>
      <c r="F44" s="2">
        <f>(1-$T$3)*E44</f>
        <v>0.558393708341275</v>
      </c>
      <c r="G44" s="2">
        <f>D44*B44</f>
        <v>179.65188607041244</v>
      </c>
      <c r="H44" s="2">
        <f t="shared" si="0"/>
        <v>5.1910210120872868</v>
      </c>
      <c r="I44" s="2">
        <f t="shared" si="2"/>
        <v>8.4365819205403092E-2</v>
      </c>
      <c r="J44" s="2">
        <f>E44*B44</f>
        <v>47.305286953598163</v>
      </c>
      <c r="K44" s="2">
        <f>F44*B44</f>
        <v>18.922114781439269</v>
      </c>
      <c r="L44" s="2">
        <f>G44*C44</f>
        <v>1394383.8431774883</v>
      </c>
      <c r="M44" s="2">
        <f t="shared" si="1"/>
        <v>14.147963186185569</v>
      </c>
      <c r="N44" s="2">
        <f t="shared" si="3"/>
        <v>0.13315598337483436</v>
      </c>
      <c r="O44" s="2">
        <f>J44*C44</f>
        <v>367164.12651030661</v>
      </c>
      <c r="P44" s="2">
        <f>K44*C44</f>
        <v>146865.65060412267</v>
      </c>
      <c r="Q44">
        <v>5.3220000000000001</v>
      </c>
      <c r="R44">
        <v>3.0635957440068622</v>
      </c>
    </row>
    <row r="45" spans="1:18" x14ac:dyDescent="0.25">
      <c r="A45">
        <v>43</v>
      </c>
      <c r="B45">
        <f>B44*(1+$T$7)</f>
        <v>36.85177593770203</v>
      </c>
      <c r="C45">
        <f>C44*(1+$T$5)</f>
        <v>8149.666932873306</v>
      </c>
      <c r="D45">
        <f>(($T$3)*D44^($T$2)+(1-$T$4)*D44)/(1+$T$5+$T$7)</f>
        <v>5.3038300897924229</v>
      </c>
      <c r="E45" s="2">
        <f>D45^($T$2)</f>
        <v>1.396104479521155</v>
      </c>
      <c r="F45" s="2">
        <f>(1-$T$3)*E45</f>
        <v>0.55844179180846198</v>
      </c>
      <c r="G45" s="2">
        <f>D45*B45</f>
        <v>195.4555580806724</v>
      </c>
      <c r="H45" s="2">
        <f t="shared" si="0"/>
        <v>5.2753330291877765</v>
      </c>
      <c r="I45" s="2">
        <f t="shared" si="2"/>
        <v>8.4312017100489633E-2</v>
      </c>
      <c r="J45" s="2">
        <f>E45*B45</f>
        <v>51.448929464935716</v>
      </c>
      <c r="K45" s="2">
        <f>F45*B45</f>
        <v>20.579571785974284</v>
      </c>
      <c r="L45" s="2">
        <f>G45*C45</f>
        <v>1592897.6985363539</v>
      </c>
      <c r="M45" s="2">
        <f t="shared" si="1"/>
        <v>14.28106536745549</v>
      </c>
      <c r="N45" s="2">
        <f t="shared" si="3"/>
        <v>0.13310218126992091</v>
      </c>
      <c r="O45" s="2">
        <f>J45*C45</f>
        <v>419291.63919211773</v>
      </c>
      <c r="P45" s="2">
        <f>K45*C45</f>
        <v>167716.65567684706</v>
      </c>
      <c r="Q45">
        <v>5.3220000000000001</v>
      </c>
      <c r="R45">
        <v>3.0635957440068622</v>
      </c>
    </row>
    <row r="46" spans="1:18" x14ac:dyDescent="0.25">
      <c r="A46" s="2">
        <v>44</v>
      </c>
      <c r="B46">
        <f>B45*(1+$T$7)</f>
        <v>40.076306332250951</v>
      </c>
      <c r="C46">
        <f>C45*(1+$T$5)</f>
        <v>8557.1502795169708</v>
      </c>
      <c r="D46">
        <f>(($T$3)*D45^($T$2)+(1-$T$4)*D45)/(1+$T$5+$T$7)</f>
        <v>5.3058603742499058</v>
      </c>
      <c r="E46" s="2">
        <f>D46^($T$2)</f>
        <v>1.396211347775421</v>
      </c>
      <c r="F46" s="2">
        <f>(1-$T$3)*E46</f>
        <v>0.55848453911016838</v>
      </c>
      <c r="G46" s="2">
        <f>D46*B46</f>
        <v>212.6392857145909</v>
      </c>
      <c r="H46" s="2">
        <f t="shared" si="0"/>
        <v>5.3595972358292654</v>
      </c>
      <c r="I46" s="2">
        <f t="shared" si="2"/>
        <v>8.4264206641488926E-2</v>
      </c>
      <c r="J46" s="2">
        <f>E46*B46</f>
        <v>55.954993678012741</v>
      </c>
      <c r="K46" s="2">
        <f>F46*B46</f>
        <v>22.381997471205096</v>
      </c>
      <c r="L46" s="2">
        <f>G46*C46</f>
        <v>1819586.3231889005</v>
      </c>
      <c r="M46" s="2">
        <f t="shared" si="1"/>
        <v>14.414119738266413</v>
      </c>
      <c r="N46" s="2">
        <f t="shared" si="3"/>
        <v>0.13305437081092286</v>
      </c>
      <c r="O46" s="2">
        <f>J46*C46</f>
        <v>478815.28979217703</v>
      </c>
      <c r="P46" s="2">
        <f>K46*C46</f>
        <v>191526.11591687083</v>
      </c>
      <c r="Q46">
        <v>5.3220000000000001</v>
      </c>
      <c r="R46">
        <v>3.0635957440068622</v>
      </c>
    </row>
    <row r="47" spans="1:18" x14ac:dyDescent="0.25">
      <c r="A47">
        <v>45</v>
      </c>
      <c r="B47">
        <f>B46*(1+$T$7)</f>
        <v>43.582983136322909</v>
      </c>
      <c r="C47">
        <f>C46*(1+$T$5)</f>
        <v>8985.0077934928195</v>
      </c>
      <c r="D47">
        <f>(($T$3)*D46^($T$2)+(1-$T$4)*D46)/(1+$T$5+$T$7)</f>
        <v>5.3076659124660752</v>
      </c>
      <c r="E47" s="2">
        <f>D47^($T$2)</f>
        <v>1.3963063585635156</v>
      </c>
      <c r="F47" s="2">
        <f>(1-$T$3)*E47</f>
        <v>0.5585225434254063</v>
      </c>
      <c r="G47" s="2">
        <f>D47*B47</f>
        <v>231.32391395624489</v>
      </c>
      <c r="H47" s="2">
        <f t="shared" si="0"/>
        <v>5.4438189532413102</v>
      </c>
      <c r="I47" s="2">
        <f t="shared" si="2"/>
        <v>8.4221717412044761E-2</v>
      </c>
      <c r="J47" s="2">
        <f>E47*B47</f>
        <v>60.85519647841415</v>
      </c>
      <c r="K47" s="2">
        <f>F47*B47</f>
        <v>24.342078591365663</v>
      </c>
      <c r="L47" s="2">
        <f>G47*C47</f>
        <v>2078447.1697181228</v>
      </c>
      <c r="M47" s="2">
        <f t="shared" si="1"/>
        <v>14.547131619847889</v>
      </c>
      <c r="N47" s="2">
        <f t="shared" si="3"/>
        <v>0.13301188158147603</v>
      </c>
      <c r="O47" s="2">
        <f>J47*C47</f>
        <v>546784.41463308793</v>
      </c>
      <c r="P47" s="2">
        <f>K47*C47</f>
        <v>218713.76585323521</v>
      </c>
      <c r="Q47">
        <v>5.3220000000000001</v>
      </c>
      <c r="R47">
        <v>3.0635957440068622</v>
      </c>
    </row>
    <row r="48" spans="1:18" x14ac:dyDescent="0.25">
      <c r="A48" s="2">
        <v>46</v>
      </c>
      <c r="B48">
        <f>B47*(1+$T$7)</f>
        <v>47.396494160751161</v>
      </c>
      <c r="C48">
        <f>C47*(1+$T$5)</f>
        <v>9434.2581831674615</v>
      </c>
      <c r="D48">
        <f>(($T$3)*D47^($T$2)+(1-$T$4)*D47)/(1+$T$5+$T$7)</f>
        <v>5.3092715686636156</v>
      </c>
      <c r="E48" s="2">
        <f>D48^($T$2)</f>
        <v>1.3963908294683995</v>
      </c>
      <c r="F48" s="2">
        <f>(1-$T$3)*E48</f>
        <v>0.55855633178735986</v>
      </c>
      <c r="G48" s="2">
        <f>D48*B48</f>
        <v>251.64085890200721</v>
      </c>
      <c r="H48" s="2">
        <f t="shared" si="0"/>
        <v>5.5280029079133275</v>
      </c>
      <c r="I48" s="2">
        <f t="shared" si="2"/>
        <v>8.4183954672017336E-2</v>
      </c>
      <c r="J48" s="2">
        <f>E48*B48</f>
        <v>66.184029795025467</v>
      </c>
      <c r="K48" s="2">
        <f>F48*B48</f>
        <v>26.473611918010189</v>
      </c>
      <c r="L48" s="2">
        <f>G48*C48</f>
        <v>2374044.8323155502</v>
      </c>
      <c r="M48" s="2">
        <f t="shared" si="1"/>
        <v>14.680105738689338</v>
      </c>
      <c r="N48" s="2">
        <f t="shared" si="3"/>
        <v>0.1329741188414495</v>
      </c>
      <c r="O48" s="2">
        <f>J48*C48</f>
        <v>624397.2246887181</v>
      </c>
      <c r="P48" s="2">
        <f>K48*C48</f>
        <v>249758.88987548725</v>
      </c>
      <c r="Q48">
        <v>5.3220000000000001</v>
      </c>
      <c r="R48">
        <v>3.0635957440068622</v>
      </c>
    </row>
    <row r="49" spans="1:18" x14ac:dyDescent="0.25">
      <c r="A49">
        <v>47</v>
      </c>
      <c r="B49">
        <f>B48*(1+$T$7)</f>
        <v>51.543687399816882</v>
      </c>
      <c r="C49">
        <f>C48*(1+$T$5)</f>
        <v>9905.9710923258353</v>
      </c>
      <c r="D49">
        <f>(($T$3)*D48^($T$2)+(1-$T$4)*D48)/(1+$T$5+$T$7)</f>
        <v>5.3106994593155017</v>
      </c>
      <c r="E49" s="2">
        <f>D49^($T$2)</f>
        <v>1.3964659312567804</v>
      </c>
      <c r="F49" s="2">
        <f>(1-$T$3)*E49</f>
        <v>0.55858637250271215</v>
      </c>
      <c r="G49" s="2">
        <f>D49*B49</f>
        <v>273.73303280533474</v>
      </c>
      <c r="H49" s="2">
        <f t="shared" si="0"/>
        <v>5.6121532985900506</v>
      </c>
      <c r="I49" s="2">
        <f t="shared" si="2"/>
        <v>8.4150390676723141E-2</v>
      </c>
      <c r="J49" s="2">
        <f>E49*B49</f>
        <v>71.979003425193667</v>
      </c>
      <c r="K49" s="2">
        <f>F49*B49</f>
        <v>28.791601370077462</v>
      </c>
      <c r="L49" s="2">
        <f>G49*C49</f>
        <v>2711591.5099843256</v>
      </c>
      <c r="M49" s="2">
        <f t="shared" si="1"/>
        <v>14.813046293535495</v>
      </c>
      <c r="N49" s="2">
        <f t="shared" si="3"/>
        <v>0.13294055484615619</v>
      </c>
      <c r="O49" s="2">
        <f>J49*C49</f>
        <v>713021.92718439072</v>
      </c>
      <c r="P49" s="2">
        <f>K49*C49</f>
        <v>285208.77087375626</v>
      </c>
      <c r="Q49">
        <v>5.3220000000000001</v>
      </c>
      <c r="R49">
        <v>3.0635957440068622</v>
      </c>
    </row>
    <row r="50" spans="1:18" x14ac:dyDescent="0.25">
      <c r="A50" s="2">
        <v>48</v>
      </c>
      <c r="B50">
        <f>B49*(1+$T$7)</f>
        <v>56.053760047300855</v>
      </c>
      <c r="C50">
        <f>C49*(1+$T$5)</f>
        <v>10401.269646942128</v>
      </c>
      <c r="D50">
        <f>(($T$3)*D49^($T$2)+(1-$T$4)*D49)/(1+$T$5+$T$7)</f>
        <v>5.3119692561611078</v>
      </c>
      <c r="E50" s="2">
        <f>D50^($T$2)</f>
        <v>1.3965327043242355</v>
      </c>
      <c r="F50" s="2">
        <f>(1-$T$3)*E50</f>
        <v>0.55861308172969426</v>
      </c>
      <c r="G50" s="2">
        <f>D50*B50</f>
        <v>297.75585006349394</v>
      </c>
      <c r="H50" s="2">
        <f t="shared" si="0"/>
        <v>5.6962738556108077</v>
      </c>
      <c r="I50" s="2">
        <f t="shared" si="2"/>
        <v>8.4120557020757047E-2</v>
      </c>
      <c r="J50" s="2">
        <f>E50*B50</f>
        <v>78.280909106398852</v>
      </c>
      <c r="K50" s="2">
        <f>F50*B50</f>
        <v>31.312363642559543</v>
      </c>
      <c r="L50" s="2">
        <f>G50*C50</f>
        <v>3097038.8854648708</v>
      </c>
      <c r="M50" s="2">
        <f t="shared" si="1"/>
        <v>14.945957014725684</v>
      </c>
      <c r="N50" s="2">
        <f t="shared" si="3"/>
        <v>0.13291072119018921</v>
      </c>
      <c r="O50" s="2">
        <f>J50*C50</f>
        <v>814220.84382342198</v>
      </c>
      <c r="P50" s="2">
        <f>K50*C50</f>
        <v>325688.33752936882</v>
      </c>
      <c r="Q50">
        <v>5.3220000000000001</v>
      </c>
      <c r="R50">
        <v>3.0635957440068622</v>
      </c>
    </row>
    <row r="51" spans="1:18" x14ac:dyDescent="0.25">
      <c r="A51">
        <v>49</v>
      </c>
      <c r="B51">
        <f>B50*(1+$T$7)</f>
        <v>60.958464051439677</v>
      </c>
      <c r="C51">
        <f>C50*(1+$T$5)</f>
        <v>10921.333129289234</v>
      </c>
      <c r="D51">
        <f>(($T$3)*D50^($T$2)+(1-$T$4)*D50)/(1+$T$5+$T$7)</f>
        <v>5.3130984559405956</v>
      </c>
      <c r="E51" s="2">
        <f>D51^($T$2)</f>
        <v>1.3965920732803647</v>
      </c>
      <c r="F51" s="2">
        <f>(1-$T$3)*E51</f>
        <v>0.55863682931214587</v>
      </c>
      <c r="G51" s="2">
        <f>D51*B51</f>
        <v>323.87832122821447</v>
      </c>
      <c r="H51" s="2">
        <f t="shared" si="0"/>
        <v>5.7803678934903342</v>
      </c>
      <c r="I51" s="2">
        <f t="shared" si="2"/>
        <v>8.4094037879526518E-2</v>
      </c>
      <c r="J51" s="2">
        <f>E51*B51</f>
        <v>85.134107693586714</v>
      </c>
      <c r="K51" s="2">
        <f>F51*B51</f>
        <v>34.053643077434685</v>
      </c>
      <c r="L51" s="2">
        <f>G51*C51</f>
        <v>3537183.0394882793</v>
      </c>
      <c r="M51" s="2">
        <f t="shared" si="1"/>
        <v>15.078841216774642</v>
      </c>
      <c r="N51" s="2">
        <f t="shared" si="3"/>
        <v>0.13288420204895779</v>
      </c>
      <c r="O51" s="2">
        <f>J51*C51</f>
        <v>929777.9507864461</v>
      </c>
      <c r="P51" s="2">
        <f>K51*C51</f>
        <v>371911.18031457841</v>
      </c>
      <c r="Q51">
        <v>5.3220000000000001</v>
      </c>
      <c r="R51">
        <v>3.0635957440068622</v>
      </c>
    </row>
    <row r="52" spans="1:18" x14ac:dyDescent="0.25">
      <c r="A52" s="2">
        <v>50</v>
      </c>
      <c r="B52">
        <f>B51*(1+$T$7)</f>
        <v>66.292329655940648</v>
      </c>
      <c r="C52">
        <f>C51*(1+$T$5)</f>
        <v>11467.399785753696</v>
      </c>
      <c r="D52">
        <f>(($T$3)*D51^($T$2)+(1-$T$4)*D51)/(1+$T$5+$T$7)</f>
        <v>5.3141026204747277</v>
      </c>
      <c r="E52" s="2">
        <f>D52^($T$2)</f>
        <v>1.3966448598880814</v>
      </c>
      <c r="F52" s="2">
        <f>(1-$T$3)*E52</f>
        <v>0.55865794395523261</v>
      </c>
      <c r="G52" s="2">
        <f>D52*B52</f>
        <v>352.2842427420087</v>
      </c>
      <c r="H52" s="2">
        <f t="shared" si="0"/>
        <v>5.8644383575288899</v>
      </c>
      <c r="I52" s="2">
        <f t="shared" si="2"/>
        <v>8.407046403855567E-2</v>
      </c>
      <c r="J52" s="2">
        <f>E52*B52</f>
        <v>92.58684146397573</v>
      </c>
      <c r="K52" s="2">
        <f>F52*B52</f>
        <v>37.034736585590295</v>
      </c>
      <c r="L52" s="2">
        <f>G52*C52</f>
        <v>4039784.2497441135</v>
      </c>
      <c r="M52" s="2">
        <f t="shared" si="1"/>
        <v>15.211701844982629</v>
      </c>
      <c r="N52" s="2">
        <f t="shared" si="3"/>
        <v>0.13286062820798783</v>
      </c>
      <c r="O52" s="2">
        <f>J52*C52</f>
        <v>1061730.3259676066</v>
      </c>
      <c r="P52" s="2">
        <f>K52*C52</f>
        <v>424692.13038704271</v>
      </c>
      <c r="Q52">
        <v>5.3220000000000001</v>
      </c>
      <c r="R52">
        <v>3.0635957440068622</v>
      </c>
    </row>
    <row r="53" spans="1:18" x14ac:dyDescent="0.25">
      <c r="A53">
        <v>51</v>
      </c>
      <c r="B53">
        <f>B52*(1+$T$7)</f>
        <v>72.092908500835449</v>
      </c>
      <c r="C53">
        <f>C52*(1+$T$5)</f>
        <v>12040.769775041381</v>
      </c>
      <c r="D53">
        <f>(($T$3)*D52^($T$2)+(1-$T$4)*D52)/(1+$T$5+$T$7)</f>
        <v>5.3149955903279844</v>
      </c>
      <c r="E53" s="2">
        <f>D53^($T$2)</f>
        <v>1.3966917945457273</v>
      </c>
      <c r="F53" s="2">
        <f>(1-$T$3)*E53</f>
        <v>0.55867671781829098</v>
      </c>
      <c r="G53" s="2">
        <f>D53*B53</f>
        <v>383.17349077585925</v>
      </c>
      <c r="H53" s="2">
        <f t="shared" si="0"/>
        <v>5.9484878651438926</v>
      </c>
      <c r="I53" s="2">
        <f t="shared" si="2"/>
        <v>8.4049507615002739E-2</v>
      </c>
      <c r="J53" s="2">
        <f>E53*B53</f>
        <v>100.69157374805279</v>
      </c>
      <c r="K53" s="2">
        <f>F53*B53</f>
        <v>40.276629499221116</v>
      </c>
      <c r="L53" s="2">
        <f>G53*C53</f>
        <v>4613703.7863310631</v>
      </c>
      <c r="M53" s="2">
        <f t="shared" si="1"/>
        <v>15.344541516767062</v>
      </c>
      <c r="N53" s="2">
        <f t="shared" si="3"/>
        <v>0.13283967178443312</v>
      </c>
      <c r="O53" s="2">
        <f>J53*C53</f>
        <v>1212404.0577869043</v>
      </c>
      <c r="P53" s="2">
        <f>K53*C53</f>
        <v>484961.62311476166</v>
      </c>
      <c r="Q53">
        <v>5.3220000000000001</v>
      </c>
      <c r="R53">
        <v>3.0635957440068622</v>
      </c>
    </row>
    <row r="54" spans="1:18" x14ac:dyDescent="0.25">
      <c r="A54" s="2">
        <v>52</v>
      </c>
      <c r="B54">
        <f>B53*(1+$T$7)</f>
        <v>78.401037994658537</v>
      </c>
      <c r="C54">
        <f>C53*(1+$T$5)</f>
        <v>12642.808263793451</v>
      </c>
      <c r="D54">
        <f>(($T$3)*D53^($T$2)+(1-$T$4)*D53)/(1+$T$5+$T$7)</f>
        <v>5.3157896749440541</v>
      </c>
      <c r="E54" s="2">
        <f>D54^($T$2)</f>
        <v>1.3967335264784522</v>
      </c>
      <c r="F54" s="2">
        <f>(1-$T$3)*E54</f>
        <v>0.55869341059138089</v>
      </c>
      <c r="G54" s="2">
        <f>D54*B54</f>
        <v>416.76342827690235</v>
      </c>
      <c r="H54" s="2">
        <f t="shared" si="0"/>
        <v>6.0325187425320861</v>
      </c>
      <c r="I54" s="2">
        <f t="shared" si="2"/>
        <v>8.4030877388193481E-2</v>
      </c>
      <c r="J54" s="2">
        <f>E54*B54</f>
        <v>109.50535827785053</v>
      </c>
      <c r="K54" s="2">
        <f>F54*B54</f>
        <v>43.802143311140213</v>
      </c>
      <c r="L54" s="2">
        <f>G54*C54</f>
        <v>5269060.1150661102</v>
      </c>
      <c r="M54" s="2">
        <f t="shared" si="1"/>
        <v>15.477362558324689</v>
      </c>
      <c r="N54" s="2">
        <f t="shared" si="3"/>
        <v>0.13282104155762653</v>
      </c>
      <c r="O54" s="2">
        <f>J54*C54</f>
        <v>1384455.2485648713</v>
      </c>
      <c r="P54" s="2">
        <f>K54*C54</f>
        <v>553782.09942594857</v>
      </c>
      <c r="Q54">
        <v>5.3220000000000001</v>
      </c>
      <c r="R54">
        <v>3.0635957440068622</v>
      </c>
    </row>
    <row r="55" spans="1:18" x14ac:dyDescent="0.25">
      <c r="A55">
        <v>53</v>
      </c>
      <c r="B55">
        <f>B54*(1+$T$7)</f>
        <v>85.261128819191157</v>
      </c>
      <c r="C55">
        <f>C54*(1+$T$5)</f>
        <v>13274.948676983124</v>
      </c>
      <c r="D55">
        <f>(($T$3)*D54^($T$2)+(1-$T$4)*D54)/(1+$T$5+$T$7)</f>
        <v>5.3164958218305438</v>
      </c>
      <c r="E55" s="2">
        <f>D55^($T$2)</f>
        <v>1.3967706327857998</v>
      </c>
      <c r="F55" s="2">
        <f>(1-$T$3)*E55</f>
        <v>0.55870825311431993</v>
      </c>
      <c r="G55" s="2">
        <f>D55*B55</f>
        <v>453.29043513178556</v>
      </c>
      <c r="H55" s="2">
        <f t="shared" si="0"/>
        <v>6.1165330571986729</v>
      </c>
      <c r="I55" s="2">
        <f t="shared" si="2"/>
        <v>8.401431466658682E-2</v>
      </c>
      <c r="J55" s="2">
        <f>E55*B55</f>
        <v>119.09024085281322</v>
      </c>
      <c r="K55" s="2">
        <f>F55*B55</f>
        <v>47.636096341125288</v>
      </c>
      <c r="L55" s="2">
        <f>G55*C55</f>
        <v>6017407.2621418014</v>
      </c>
      <c r="M55" s="2">
        <f t="shared" si="1"/>
        <v>15.610167037160707</v>
      </c>
      <c r="N55" s="2">
        <f t="shared" si="3"/>
        <v>0.13280447883601809</v>
      </c>
      <c r="O55" s="2">
        <f>J55*C55</f>
        <v>1580916.8352506545</v>
      </c>
      <c r="P55" s="2">
        <f>K55*C55</f>
        <v>632366.73410026182</v>
      </c>
      <c r="Q55">
        <v>5.3220000000000001</v>
      </c>
      <c r="R55">
        <v>3.0635957440068622</v>
      </c>
    </row>
    <row r="56" spans="1:18" x14ac:dyDescent="0.25">
      <c r="A56" s="2">
        <v>54</v>
      </c>
      <c r="B56">
        <f>B55*(1+$T$7)</f>
        <v>92.721477590870379</v>
      </c>
      <c r="C56">
        <f>C55*(1+$T$5)</f>
        <v>13938.696110832281</v>
      </c>
      <c r="D56">
        <f>(($T$3)*D55^($T$2)+(1-$T$4)*D55)/(1+$T$5+$T$7)</f>
        <v>5.3171237670904734</v>
      </c>
      <c r="E56" s="2">
        <f>D56^($T$2)</f>
        <v>1.3968036264753265</v>
      </c>
      <c r="F56" s="2">
        <f>(1-$T$3)*E56</f>
        <v>0.55872145059013067</v>
      </c>
      <c r="G56" s="2">
        <f>D56*B56</f>
        <v>493.01157221816362</v>
      </c>
      <c r="H56" s="2">
        <f t="shared" si="0"/>
        <v>6.2005326468263577</v>
      </c>
      <c r="I56" s="2">
        <f t="shared" si="2"/>
        <v>8.3999589627684834E-2</v>
      </c>
      <c r="J56" s="2">
        <f>E56*B56</f>
        <v>129.51369615107848</v>
      </c>
      <c r="K56" s="2">
        <f>F56*B56</f>
        <v>51.805478460431395</v>
      </c>
      <c r="L56" s="2">
        <f>G56*C56</f>
        <v>6871938.4842726253</v>
      </c>
      <c r="M56" s="2">
        <f t="shared" si="1"/>
        <v>15.742956790957825</v>
      </c>
      <c r="N56" s="2">
        <f t="shared" si="3"/>
        <v>0.13278975379711788</v>
      </c>
      <c r="O56" s="2">
        <f>J56*C56</f>
        <v>1805252.0528405514</v>
      </c>
      <c r="P56" s="2">
        <f>K56*C56</f>
        <v>722100.82113622059</v>
      </c>
      <c r="Q56">
        <v>5.3220000000000001</v>
      </c>
      <c r="R56">
        <v>3.0635957440068622</v>
      </c>
    </row>
    <row r="57" spans="1:18" x14ac:dyDescent="0.25">
      <c r="A57">
        <v>55</v>
      </c>
      <c r="B57">
        <f>B56*(1+$T$7)</f>
        <v>100.83460688007153</v>
      </c>
      <c r="C57">
        <f>C56*(1+$T$5)</f>
        <v>14635.630916373895</v>
      </c>
      <c r="D57">
        <f>(($T$3)*D56^($T$2)+(1-$T$4)*D56)/(1+$T$5+$T$7)</f>
        <v>5.3176821693484486</v>
      </c>
      <c r="E57" s="2">
        <f>D57^($T$2)</f>
        <v>1.3968329635970487</v>
      </c>
      <c r="F57" s="2">
        <f>(1-$T$3)*E57</f>
        <v>0.55873318543881945</v>
      </c>
      <c r="G57" s="2">
        <f>D57*B57</f>
        <v>536.20639105941677</v>
      </c>
      <c r="H57" s="2">
        <f t="shared" si="0"/>
        <v>6.2845191449016893</v>
      </c>
      <c r="I57" s="2">
        <f t="shared" si="2"/>
        <v>8.3986498075331539E-2</v>
      </c>
      <c r="J57" s="2">
        <f>E57*B57</f>
        <v>140.84910276143367</v>
      </c>
      <c r="K57" s="2">
        <f>F57*B57</f>
        <v>56.339641104573467</v>
      </c>
      <c r="L57" s="2">
        <f>G57*C57</f>
        <v>7847718.834546471</v>
      </c>
      <c r="M57" s="2">
        <f t="shared" si="1"/>
        <v>15.875733453202589</v>
      </c>
      <c r="N57" s="2">
        <f t="shared" si="3"/>
        <v>0.1327766622447637</v>
      </c>
      <c r="O57" s="2">
        <f>J57*C57</f>
        <v>2061415.4829187624</v>
      </c>
      <c r="P57" s="2">
        <f>K57*C57</f>
        <v>824566.19316750497</v>
      </c>
      <c r="Q57">
        <v>5.3220000000000001</v>
      </c>
      <c r="R57">
        <v>3.0635957440068622</v>
      </c>
    </row>
    <row r="58" spans="1:18" x14ac:dyDescent="0.25">
      <c r="A58" s="2">
        <v>56</v>
      </c>
      <c r="B58">
        <f>B57*(1+$T$7)</f>
        <v>109.65763498207778</v>
      </c>
      <c r="C58">
        <f>C57*(1+$T$5)</f>
        <v>15367.412462192591</v>
      </c>
      <c r="D58">
        <f>(($T$3)*D57^($T$2)+(1-$T$4)*D57)/(1+$T$5+$T$7)</f>
        <v>5.3181787288964477</v>
      </c>
      <c r="E58" s="2">
        <f>D58^($T$2)</f>
        <v>1.3968590495802624</v>
      </c>
      <c r="F58" s="2">
        <f>(1-$T$3)*E58</f>
        <v>0.55874361983210497</v>
      </c>
      <c r="G58" s="2">
        <f>D58*B58</f>
        <v>583.17890182277711</v>
      </c>
      <c r="H58" s="2">
        <f t="shared" si="0"/>
        <v>6.368494003467319</v>
      </c>
      <c r="I58" s="2">
        <f t="shared" si="2"/>
        <v>8.3974858565629695E-2</v>
      </c>
      <c r="J58" s="2">
        <f>E58*B58</f>
        <v>153.17625978028451</v>
      </c>
      <c r="K58" s="2">
        <f>F58*B58</f>
        <v>61.270503912113803</v>
      </c>
      <c r="L58" s="2">
        <f>G58*C58</f>
        <v>8961950.7235591337</v>
      </c>
      <c r="M58" s="2">
        <f t="shared" si="1"/>
        <v>16.00849847593765</v>
      </c>
      <c r="N58" s="2">
        <f t="shared" si="3"/>
        <v>0.13276502273506097</v>
      </c>
      <c r="O58" s="2">
        <f>J58*C58</f>
        <v>2353922.763459594</v>
      </c>
      <c r="P58" s="2">
        <f>K58*C58</f>
        <v>941569.1053838376</v>
      </c>
      <c r="Q58">
        <v>5.3220000000000001</v>
      </c>
      <c r="R58">
        <v>3.0635957440068622</v>
      </c>
    </row>
    <row r="59" spans="1:18" x14ac:dyDescent="0.25">
      <c r="A59">
        <v>57</v>
      </c>
      <c r="B59">
        <f>B58*(1+$T$7)</f>
        <v>119.25267804300958</v>
      </c>
      <c r="C59">
        <f>C58*(1+$T$5)</f>
        <v>16135.783085302221</v>
      </c>
      <c r="D59">
        <f>(($T$3)*D58^($T$2)+(1-$T$4)*D58)/(1+$T$5+$T$7)</f>
        <v>5.3186202936849902</v>
      </c>
      <c r="E59" s="2">
        <f>D59^($T$2)</f>
        <v>1.3968822448626399</v>
      </c>
      <c r="F59" s="2">
        <f>(1-$T$3)*E59</f>
        <v>0.558752897945056</v>
      </c>
      <c r="G59" s="2">
        <f>D59*B59</f>
        <v>634.25971351583325</v>
      </c>
      <c r="H59" s="2">
        <f t="shared" si="0"/>
        <v>6.4524585133259862</v>
      </c>
      <c r="I59" s="2">
        <f t="shared" si="2"/>
        <v>8.3964509858667213E-2</v>
      </c>
      <c r="J59" s="2">
        <f>E59*B59</f>
        <v>166.58194861060088</v>
      </c>
      <c r="K59" s="2">
        <f>F59*B59</f>
        <v>66.632779444240356</v>
      </c>
      <c r="L59" s="2">
        <f>G59*C59</f>
        <v>10234277.157037415</v>
      </c>
      <c r="M59" s="2">
        <f t="shared" si="1"/>
        <v>16.141253149965749</v>
      </c>
      <c r="N59" s="2">
        <f t="shared" si="3"/>
        <v>0.13275467402809937</v>
      </c>
      <c r="O59" s="2">
        <f>J59*C59</f>
        <v>2687930.1887076176</v>
      </c>
      <c r="P59" s="2">
        <f>K59*C59</f>
        <v>1075172.0754830469</v>
      </c>
      <c r="Q59">
        <v>5.3220000000000001</v>
      </c>
      <c r="R59">
        <v>3.0635957440068622</v>
      </c>
    </row>
    <row r="60" spans="1:18" x14ac:dyDescent="0.25">
      <c r="A60" s="2">
        <v>58</v>
      </c>
      <c r="B60">
        <f>B59*(1+$T$7)</f>
        <v>129.6872873717729</v>
      </c>
      <c r="C60">
        <f>C59*(1+$T$5)</f>
        <v>16942.572239567333</v>
      </c>
      <c r="D60">
        <f>(($T$3)*D59^($T$2)+(1-$T$4)*D59)/(1+$T$5+$T$7)</f>
        <v>5.3190129536078015</v>
      </c>
      <c r="E60" s="2">
        <f>D60^($T$2)</f>
        <v>1.3969028698912056</v>
      </c>
      <c r="F60" s="2">
        <f>(1-$T$3)*E60</f>
        <v>0.55876114795648224</v>
      </c>
      <c r="G60" s="2">
        <f>D60*B60</f>
        <v>689.80836144871751</v>
      </c>
      <c r="H60" s="2">
        <f t="shared" si="0"/>
        <v>6.5364138219843886</v>
      </c>
      <c r="I60" s="2">
        <f t="shared" si="2"/>
        <v>8.3955308658402394E-2</v>
      </c>
      <c r="J60" s="2">
        <f>E60*B60</f>
        <v>181.16054391803507</v>
      </c>
      <c r="K60" s="2">
        <f>F60*B60</f>
        <v>72.464217567214021</v>
      </c>
      <c r="L60" s="2">
        <f>G60*C60</f>
        <v>11687127.99530247</v>
      </c>
      <c r="M60" s="2">
        <f t="shared" si="1"/>
        <v>16.273998622793584</v>
      </c>
      <c r="N60" s="2">
        <f t="shared" si="3"/>
        <v>0.13274547282783544</v>
      </c>
      <c r="O60" s="2">
        <f>J60*C60</f>
        <v>3069325.6022906196</v>
      </c>
      <c r="P60" s="2">
        <f>K60*C60</f>
        <v>1227730.2409162477</v>
      </c>
      <c r="Q60">
        <v>5.3220000000000001</v>
      </c>
      <c r="R60">
        <v>3.0635957440068622</v>
      </c>
    </row>
    <row r="61" spans="1:18" x14ac:dyDescent="0.25">
      <c r="A61">
        <v>59</v>
      </c>
      <c r="B61">
        <f>B60*(1+$T$7)</f>
        <v>141.03492501680302</v>
      </c>
      <c r="C61">
        <f>C60*(1+$T$5)</f>
        <v>17789.700851545702</v>
      </c>
      <c r="D61">
        <f>(($T$3)*D60^($T$2)+(1-$T$4)*D60)/(1+$T$5+$T$7)</f>
        <v>5.3193621243695546</v>
      </c>
      <c r="E61" s="2">
        <f>D61^($T$2)</f>
        <v>1.3969212095657371</v>
      </c>
      <c r="F61" s="2">
        <f>(1-$T$3)*E61</f>
        <v>0.55876848382629485</v>
      </c>
      <c r="G61" s="2">
        <f>D61*B61</f>
        <v>750.21583834768217</v>
      </c>
      <c r="H61" s="2">
        <f t="shared" si="0"/>
        <v>6.6203609495919267</v>
      </c>
      <c r="I61" s="2">
        <f t="shared" si="2"/>
        <v>8.3947127607538086E-2</v>
      </c>
      <c r="J61" s="2">
        <f>E61*B61</f>
        <v>197.01467804548551</v>
      </c>
      <c r="K61" s="2">
        <f>F61*B61</f>
        <v>78.805871218194198</v>
      </c>
      <c r="L61" s="2">
        <f>G61*C61</f>
        <v>13346115.338296834</v>
      </c>
      <c r="M61" s="2">
        <f t="shared" si="1"/>
        <v>16.406735914570554</v>
      </c>
      <c r="N61" s="2">
        <f t="shared" si="3"/>
        <v>0.13273729177696936</v>
      </c>
      <c r="O61" s="2">
        <f>J61*C61</f>
        <v>3504832.1857927758</v>
      </c>
      <c r="P61" s="2">
        <f>K61*C61</f>
        <v>1401932.8743171103</v>
      </c>
      <c r="Q61">
        <v>5.3220000000000001</v>
      </c>
      <c r="R61">
        <v>3.0635957440068622</v>
      </c>
    </row>
    <row r="62" spans="1:18" x14ac:dyDescent="0.25">
      <c r="A62" s="2">
        <v>60</v>
      </c>
      <c r="B62">
        <f>B61*(1+$T$7)</f>
        <v>153.37548095577327</v>
      </c>
      <c r="C62">
        <f>C61*(1+$T$5)</f>
        <v>18679.185894122988</v>
      </c>
      <c r="D62">
        <f>(($T$3)*D61^($T$2)+(1-$T$4)*D61)/(1+$T$5+$T$7)</f>
        <v>5.3196726220849282</v>
      </c>
      <c r="E62" s="2">
        <f>D62^($T$2)</f>
        <v>1.3969375171871077</v>
      </c>
      <c r="F62" s="2">
        <f>(1-$T$3)*E62</f>
        <v>0.55877500687484305</v>
      </c>
      <c r="G62" s="2">
        <f>D62*B62</f>
        <v>815.90734693953539</v>
      </c>
      <c r="H62" s="2">
        <f t="shared" si="0"/>
        <v>6.7043008031001019</v>
      </c>
      <c r="I62" s="2">
        <f t="shared" si="2"/>
        <v>8.3939853508175233E-2</v>
      </c>
      <c r="J62" s="2">
        <f>E62*B62</f>
        <v>214.25596356373643</v>
      </c>
      <c r="K62" s="2">
        <f>F62*B62</f>
        <v>85.702385425494569</v>
      </c>
      <c r="L62" s="2">
        <f>G62*C62</f>
        <v>15240485.005864279</v>
      </c>
      <c r="M62" s="2">
        <f t="shared" si="1"/>
        <v>16.539465932248163</v>
      </c>
      <c r="N62" s="2">
        <f t="shared" si="3"/>
        <v>0.13273001767760917</v>
      </c>
      <c r="O62" s="2">
        <f>J62*C62</f>
        <v>4002126.9723314741</v>
      </c>
      <c r="P62" s="2">
        <f>K62*C62</f>
        <v>1600850.7889325896</v>
      </c>
      <c r="Q62">
        <v>5.3220000000000001</v>
      </c>
      <c r="R62">
        <v>3.0635957440068622</v>
      </c>
    </row>
    <row r="63" spans="1:18" x14ac:dyDescent="0.25">
      <c r="A63">
        <v>61</v>
      </c>
      <c r="B63">
        <f>B62*(1+$T$7)</f>
        <v>166.79583553940341</v>
      </c>
      <c r="C63">
        <f>C62*(1+$T$5)</f>
        <v>19613.145188829138</v>
      </c>
      <c r="D63">
        <f>(($T$3)*D62^($T$2)+(1-$T$4)*D62)/(1+$T$5+$T$7)</f>
        <v>5.3199487296312036</v>
      </c>
      <c r="E63" s="2">
        <f>D63^($T$2)</f>
        <v>1.3969520179660129</v>
      </c>
      <c r="F63" s="2">
        <f>(1-$T$3)*E63</f>
        <v>0.55878080718640522</v>
      </c>
      <c r="G63" s="2">
        <f>D63*B63</f>
        <v>887.34529338562436</v>
      </c>
      <c r="H63" s="2">
        <f t="shared" si="0"/>
        <v>6.7882341888425701</v>
      </c>
      <c r="I63" s="2">
        <f t="shared" si="2"/>
        <v>8.3933385742468225E-2</v>
      </c>
      <c r="J63" s="2">
        <f>E63*B63</f>
        <v>233.0057790450968</v>
      </c>
      <c r="K63" s="2">
        <f>F63*B63</f>
        <v>93.202311618038735</v>
      </c>
      <c r="L63" s="2">
        <f>G63*C63</f>
        <v>17403632.07179644</v>
      </c>
      <c r="M63" s="2">
        <f t="shared" si="1"/>
        <v>16.672189482160061</v>
      </c>
      <c r="N63" s="2">
        <f t="shared" si="3"/>
        <v>0.13272354991189772</v>
      </c>
      <c r="O63" s="2">
        <f>J63*C63</f>
        <v>4569976.1742477259</v>
      </c>
      <c r="P63" s="2">
        <f>K63*C63</f>
        <v>1827990.4696990903</v>
      </c>
      <c r="Q63">
        <v>5.3220000000000001</v>
      </c>
      <c r="R63">
        <v>3.0635957440068622</v>
      </c>
    </row>
    <row r="64" spans="1:18" x14ac:dyDescent="0.25">
      <c r="A64" s="2">
        <v>62</v>
      </c>
      <c r="B64">
        <f>B63*(1+$T$7)</f>
        <v>181.39047114910119</v>
      </c>
      <c r="C64">
        <f>C63*(1+$T$5)</f>
        <v>20593.802448270595</v>
      </c>
      <c r="D64">
        <f>(($T$3)*D63^($T$2)+(1-$T$4)*D63)/(1+$T$5+$T$7)</f>
        <v>5.3201942556643411</v>
      </c>
      <c r="E64" s="2">
        <f>D64^($T$2)</f>
        <v>1.3969649121412477</v>
      </c>
      <c r="F64" s="2">
        <f>(1-$T$3)*E64</f>
        <v>0.55878596485649912</v>
      </c>
      <c r="G64" s="2">
        <f>D64*B64</f>
        <v>965.03254263969654</v>
      </c>
      <c r="H64" s="2">
        <f t="shared" si="0"/>
        <v>6.8721618237130713</v>
      </c>
      <c r="I64" s="2">
        <f t="shared" si="2"/>
        <v>8.3927634870501144E-2</v>
      </c>
      <c r="J64" s="2">
        <f>E64*B64</f>
        <v>253.39612359206367</v>
      </c>
      <c r="K64" s="2">
        <f>F64*B64</f>
        <v>101.35844943682547</v>
      </c>
      <c r="L64" s="2">
        <f>G64*C64</f>
        <v>19873689.539274178</v>
      </c>
      <c r="M64" s="2">
        <f t="shared" si="1"/>
        <v>16.804907281199995</v>
      </c>
      <c r="N64" s="2">
        <f t="shared" si="3"/>
        <v>0.13271779903993419</v>
      </c>
      <c r="O64" s="2">
        <f>J64*C64</f>
        <v>5218389.7104125191</v>
      </c>
      <c r="P64" s="2">
        <f>K64*C64</f>
        <v>2087355.8841650076</v>
      </c>
      <c r="Q64">
        <v>5.3220000000000001</v>
      </c>
      <c r="R64">
        <v>3.0635957440068622</v>
      </c>
    </row>
    <row r="65" spans="1:18" x14ac:dyDescent="0.25">
      <c r="A65">
        <v>63</v>
      </c>
      <c r="B65">
        <f>B64*(1+$T$7)</f>
        <v>197.26213737464752</v>
      </c>
      <c r="C65">
        <f>C64*(1+$T$5)</f>
        <v>21623.492570684124</v>
      </c>
      <c r="D65">
        <f>(($T$3)*D64^($T$2)+(1-$T$4)*D64)/(1+$T$5+$T$7)</f>
        <v>5.3204125871083985</v>
      </c>
      <c r="E65" s="2">
        <f>D65^($T$2)</f>
        <v>1.3969763777511612</v>
      </c>
      <c r="F65" s="2">
        <f>(1-$T$3)*E65</f>
        <v>0.55879055110046449</v>
      </c>
      <c r="G65" s="2">
        <f>D65*B65</f>
        <v>1049.5159586479808</v>
      </c>
      <c r="H65" s="2">
        <f t="shared" si="0"/>
        <v>6.9560843450983709</v>
      </c>
      <c r="I65" s="2">
        <f t="shared" si="2"/>
        <v>8.3922521385299653E-2</v>
      </c>
      <c r="J65" s="2">
        <f>E65*B65</f>
        <v>275.57054613708704</v>
      </c>
      <c r="K65" s="2">
        <f>F65*B65</f>
        <v>110.22821845483482</v>
      </c>
      <c r="L65" s="2">
        <f>G65*C65</f>
        <v>22694200.534639038</v>
      </c>
      <c r="M65" s="2">
        <f t="shared" si="1"/>
        <v>16.937619966754728</v>
      </c>
      <c r="N65" s="2">
        <f t="shared" si="3"/>
        <v>0.1327126855547327</v>
      </c>
      <c r="O65" s="2">
        <f>J65*C65</f>
        <v>5958797.6570946686</v>
      </c>
      <c r="P65" s="2">
        <f>K65*C65</f>
        <v>2383519.0628378675</v>
      </c>
      <c r="Q65">
        <v>5.3220000000000001</v>
      </c>
      <c r="R65">
        <v>3.0635957440068622</v>
      </c>
    </row>
    <row r="66" spans="1:18" x14ac:dyDescent="0.25">
      <c r="A66" s="2">
        <v>64</v>
      </c>
      <c r="B66">
        <f>B65*(1+$T$7)</f>
        <v>214.52257439492917</v>
      </c>
      <c r="C66">
        <f>C65*(1+$T$5)</f>
        <v>22704.667199218333</v>
      </c>
      <c r="D66">
        <f>(($T$3)*D65^($T$2)+(1-$T$4)*D65)/(1+$T$5+$T$7)</f>
        <v>5.3206067358390561</v>
      </c>
      <c r="E66" s="2">
        <f>D66^($T$2)</f>
        <v>1.3969865730970019</v>
      </c>
      <c r="F66" s="2">
        <f>(1-$T$3)*E66</f>
        <v>0.55879462923880074</v>
      </c>
      <c r="G66" s="2">
        <f>D66*B66</f>
        <v>1141.3902543151951</v>
      </c>
      <c r="H66" s="2">
        <f t="shared" si="0"/>
        <v>7.0400023197055415</v>
      </c>
      <c r="I66" s="2">
        <f t="shared" si="2"/>
        <v>8.3917974607170542E-2</v>
      </c>
      <c r="J66" s="2">
        <f>E66*B66</f>
        <v>299.68515605591875</v>
      </c>
      <c r="K66" s="2">
        <f>F66*B66</f>
        <v>119.87406242236749</v>
      </c>
      <c r="L66" s="2">
        <f>G66*C66</f>
        <v>25914885.868657682</v>
      </c>
      <c r="M66" s="2">
        <f t="shared" si="1"/>
        <v>17.070328105531328</v>
      </c>
      <c r="N66" s="2">
        <f t="shared" si="3"/>
        <v>0.13270813877660004</v>
      </c>
      <c r="O66" s="2">
        <f>J66*C66</f>
        <v>6804251.7327954462</v>
      </c>
      <c r="P66" s="2">
        <f>K66*C66</f>
        <v>2721700.6931181778</v>
      </c>
      <c r="Q66">
        <v>5.3220000000000001</v>
      </c>
      <c r="R66">
        <v>3.0635957440068622</v>
      </c>
    </row>
    <row r="67" spans="1:18" x14ac:dyDescent="0.25">
      <c r="A67">
        <v>65</v>
      </c>
      <c r="B67">
        <f>B66*(1+$T$7)</f>
        <v>233.29329965448545</v>
      </c>
      <c r="C67">
        <f>C66*(1+$T$5)</f>
        <v>23839.900559179252</v>
      </c>
      <c r="D67">
        <f>(($T$3)*D66^($T$2)+(1-$T$4)*D66)/(1+$T$5+$T$7)</f>
        <v>5.3207793802026169</v>
      </c>
      <c r="E67" s="2">
        <f>D67^($T$2)</f>
        <v>1.3969956389325158</v>
      </c>
      <c r="F67" s="2">
        <f>(1-$T$3)*E67</f>
        <v>0.55879825557300633</v>
      </c>
      <c r="G67" s="2">
        <f>D67*B67</f>
        <v>1241.3021783410165</v>
      </c>
      <c r="H67" s="2">
        <f t="shared" ref="H67:H130" si="4">LN(G67)</f>
        <v>7.1239162514071879</v>
      </c>
      <c r="I67" s="2">
        <f t="shared" si="2"/>
        <v>8.3913931701646405E-2</v>
      </c>
      <c r="J67" s="2">
        <f>E67*B67</f>
        <v>325.90972220949277</v>
      </c>
      <c r="K67" s="2">
        <f>F67*B67</f>
        <v>130.3638888837971</v>
      </c>
      <c r="L67" s="2">
        <f>G67*C67</f>
        <v>29592520.495542426</v>
      </c>
      <c r="M67" s="2">
        <f t="shared" ref="M67:M100" si="5">LN(L67)</f>
        <v>17.203032201402408</v>
      </c>
      <c r="N67" s="2">
        <f t="shared" si="3"/>
        <v>0.13270409587108034</v>
      </c>
      <c r="O67" s="2">
        <f>J67*C67</f>
        <v>7769655.3687440418</v>
      </c>
      <c r="P67" s="2">
        <f>K67*C67</f>
        <v>3107862.1474976162</v>
      </c>
      <c r="Q67">
        <v>5.3220000000000001</v>
      </c>
      <c r="R67">
        <v>3.0635957440068622</v>
      </c>
    </row>
    <row r="68" spans="1:18" x14ac:dyDescent="0.25">
      <c r="A68" s="2">
        <v>66</v>
      </c>
      <c r="B68">
        <f>B67*(1+$T$7)</f>
        <v>253.70646337425291</v>
      </c>
      <c r="C68">
        <f>C67*(1+$T$5)</f>
        <v>25031.895587138217</v>
      </c>
      <c r="D68">
        <f>(($T$3)*D67^($T$2)+(1-$T$4)*D67)/(1+$T$5+$T$7)</f>
        <v>5.3209329019411635</v>
      </c>
      <c r="E68" s="2">
        <f>D68^($T$2)</f>
        <v>1.3970037004103066</v>
      </c>
      <c r="F68" s="2">
        <f>(1-$T$3)*E68</f>
        <v>0.55880148016412268</v>
      </c>
      <c r="G68" s="2">
        <f>D68*B68</f>
        <v>1349.9550684031931</v>
      </c>
      <c r="H68" s="2">
        <f t="shared" si="4"/>
        <v>7.2078265882142931</v>
      </c>
      <c r="I68" s="2">
        <f t="shared" ref="I68:I131" si="6">(H68-H67)</f>
        <v>8.3910336807105246E-2</v>
      </c>
      <c r="J68" s="2">
        <f>E68*B68</f>
        <v>354.42886815184323</v>
      </c>
      <c r="K68" s="2">
        <f>F68*B68</f>
        <v>141.77154726073729</v>
      </c>
      <c r="L68" s="2">
        <f>G68*C68</f>
        <v>33791934.31959676</v>
      </c>
      <c r="M68" s="2">
        <f t="shared" si="5"/>
        <v>17.335732702378944</v>
      </c>
      <c r="N68" s="2">
        <f t="shared" ref="N68:N100" si="7">M68-M67</f>
        <v>0.13270050097653652</v>
      </c>
      <c r="O68" s="2">
        <f>J68*C68</f>
        <v>8872026.420644518</v>
      </c>
      <c r="P68" s="2">
        <f>K68*C68</f>
        <v>3548810.5682578068</v>
      </c>
      <c r="Q68">
        <v>5.3220000000000001</v>
      </c>
      <c r="R68">
        <v>3.0635957440068622</v>
      </c>
    </row>
    <row r="69" spans="1:18" x14ac:dyDescent="0.25">
      <c r="A69">
        <v>67</v>
      </c>
      <c r="B69">
        <f>B68*(1+$T$7)</f>
        <v>275.90577891949999</v>
      </c>
      <c r="C69">
        <f>C68*(1+$T$5)</f>
        <v>26283.490366495127</v>
      </c>
      <c r="D69">
        <f>(($T$3)*D68^($T$2)+(1-$T$4)*D68)/(1+$T$5+$T$7)</f>
        <v>5.3210694190316703</v>
      </c>
      <c r="E69" s="2">
        <f>D69^($T$2)</f>
        <v>1.3970108688120482</v>
      </c>
      <c r="F69" s="2">
        <f>(1-$T$3)*E69</f>
        <v>0.55880434752481933</v>
      </c>
      <c r="G69" s="2">
        <f>D69*B69</f>
        <v>1468.1138027426643</v>
      </c>
      <c r="H69" s="2">
        <f t="shared" si="4"/>
        <v>7.2917337284740293</v>
      </c>
      <c r="I69" s="2">
        <f t="shared" si="6"/>
        <v>8.3907140259736224E-2</v>
      </c>
      <c r="J69" s="2">
        <f>E69*B69</f>
        <v>385.44337191859557</v>
      </c>
      <c r="K69" s="2">
        <f>F69*B69</f>
        <v>154.17734876743825</v>
      </c>
      <c r="L69" s="2">
        <f>G69*C69</f>
        <v>38587154.991305344</v>
      </c>
      <c r="M69" s="2">
        <f t="shared" si="5"/>
        <v>17.468430006808113</v>
      </c>
      <c r="N69" s="2">
        <f t="shared" si="7"/>
        <v>0.13269730442916838</v>
      </c>
      <c r="O69" s="2">
        <f>J69*C69</f>
        <v>10130797.152651805</v>
      </c>
      <c r="P69" s="2">
        <f>K69*C69</f>
        <v>4052318.8610607227</v>
      </c>
      <c r="Q69">
        <v>5.3220000000000001</v>
      </c>
      <c r="R69">
        <v>3.0635957440068622</v>
      </c>
    </row>
    <row r="70" spans="1:18" x14ac:dyDescent="0.25">
      <c r="A70" s="2">
        <v>68</v>
      </c>
      <c r="B70">
        <f>B69*(1+$T$7)</f>
        <v>300.04753457495622</v>
      </c>
      <c r="C70">
        <f>C69*(1+$T$5)</f>
        <v>27597.664884819886</v>
      </c>
      <c r="D70">
        <f>(($T$3)*D69^($T$2)+(1-$T$4)*D69)/(1+$T$5+$T$7)</f>
        <v>5.3211908148907829</v>
      </c>
      <c r="E70" s="2">
        <f>D70^($T$2)</f>
        <v>1.3970172430866021</v>
      </c>
      <c r="F70" s="2">
        <f>(1-$T$3)*E70</f>
        <v>0.55880689723464083</v>
      </c>
      <c r="G70" s="2">
        <f>D70*B70</f>
        <v>1596.6101850108817</v>
      </c>
      <c r="H70" s="2">
        <f t="shared" si="4"/>
        <v>7.3756380263789261</v>
      </c>
      <c r="I70" s="2">
        <f t="shared" si="6"/>
        <v>8.390429790489673E-2</v>
      </c>
      <c r="J70" s="2">
        <f>E70*B70</f>
        <v>419.17157954683728</v>
      </c>
      <c r="K70" s="2">
        <f>F70*B70</f>
        <v>167.66863181873489</v>
      </c>
      <c r="L70" s="2">
        <f>G70*C70</f>
        <v>44062712.837620586</v>
      </c>
      <c r="M70" s="2">
        <f t="shared" si="5"/>
        <v>17.601124468882443</v>
      </c>
      <c r="N70" s="2">
        <f t="shared" si="7"/>
        <v>0.13269446207432978</v>
      </c>
      <c r="O70" s="2">
        <f>J70*C70</f>
        <v>11568156.781574236</v>
      </c>
      <c r="P70" s="2">
        <f>K70*C70</f>
        <v>4627262.7126296945</v>
      </c>
      <c r="Q70">
        <v>5.3220000000000001</v>
      </c>
      <c r="R70">
        <v>3.0635957440068622</v>
      </c>
    </row>
    <row r="71" spans="1:18" x14ac:dyDescent="0.25">
      <c r="A71">
        <v>69</v>
      </c>
      <c r="B71">
        <f>B70*(1+$T$7)</f>
        <v>326.30169385026488</v>
      </c>
      <c r="C71">
        <f>C70*(1+$T$5)</f>
        <v>28977.54812906088</v>
      </c>
      <c r="D71">
        <f>(($T$3)*D70^($T$2)+(1-$T$4)*D70)/(1+$T$5+$T$7)</f>
        <v>5.3212987643471905</v>
      </c>
      <c r="E71" s="2">
        <f>D71^($T$2)</f>
        <v>1.3970229112174208</v>
      </c>
      <c r="F71" s="2">
        <f>(1-$T$3)*E71</f>
        <v>0.55880916448696838</v>
      </c>
      <c r="G71" s="2">
        <f>D71*B71</f>
        <v>1736.3488002898098</v>
      </c>
      <c r="H71" s="2">
        <f t="shared" si="4"/>
        <v>7.4595397968641359</v>
      </c>
      <c r="I71" s="2">
        <f t="shared" si="6"/>
        <v>8.3901770485209859E-2</v>
      </c>
      <c r="J71" s="2">
        <f>E71*B71</f>
        <v>455.8509422778726</v>
      </c>
      <c r="K71" s="2">
        <f>F71*B71</f>
        <v>182.34037691114906</v>
      </c>
      <c r="L71" s="2">
        <f>G71*C71</f>
        <v>50315130.929235078</v>
      </c>
      <c r="M71" s="2">
        <f t="shared" si="5"/>
        <v>17.733816403537084</v>
      </c>
      <c r="N71" s="2">
        <f t="shared" si="7"/>
        <v>0.13269193465464113</v>
      </c>
      <c r="O71" s="2">
        <f>J71*C71</f>
        <v>13209442.619534807</v>
      </c>
      <c r="P71" s="2">
        <f>K71*C71</f>
        <v>5283777.0478139231</v>
      </c>
      <c r="Q71">
        <v>5.3220000000000001</v>
      </c>
      <c r="R71">
        <v>3.0635957440068622</v>
      </c>
    </row>
    <row r="72" spans="1:18" x14ac:dyDescent="0.25">
      <c r="A72" s="2">
        <v>70</v>
      </c>
      <c r="B72">
        <f>B71*(1+$T$7)</f>
        <v>354.85309206216306</v>
      </c>
      <c r="C72">
        <f>C71*(1+$T$5)</f>
        <v>30426.425535513925</v>
      </c>
      <c r="D72">
        <f>(($T$3)*D71^($T$2)+(1-$T$4)*D71)/(1+$T$5+$T$7)</f>
        <v>5.3213947567390756</v>
      </c>
      <c r="E72" s="2">
        <f>D72^($T$2)</f>
        <v>1.3970279514382038</v>
      </c>
      <c r="F72" s="2">
        <f>(1-$T$3)*E72</f>
        <v>0.55881118057528156</v>
      </c>
      <c r="G72" s="2">
        <f>D72*B72</f>
        <v>1888.313383512243</v>
      </c>
      <c r="H72" s="2">
        <f t="shared" si="4"/>
        <v>7.5434393199609131</v>
      </c>
      <c r="I72" s="2">
        <f t="shared" si="6"/>
        <v>8.3899523096777173E-2</v>
      </c>
      <c r="J72" s="2">
        <f>E72*B72</f>
        <v>495.739688265116</v>
      </c>
      <c r="K72" s="2">
        <f>F72*B72</f>
        <v>198.29587530604641</v>
      </c>
      <c r="L72" s="2">
        <f>G72*C72</f>
        <v>57454626.551149614</v>
      </c>
      <c r="M72" s="2">
        <f t="shared" si="5"/>
        <v>17.866506090803291</v>
      </c>
      <c r="N72" s="2">
        <f t="shared" si="7"/>
        <v>0.13268968726620756</v>
      </c>
      <c r="O72" s="2">
        <f>J72*C72</f>
        <v>15083586.709997438</v>
      </c>
      <c r="P72" s="2">
        <f>K72*C72</f>
        <v>6033434.6839989759</v>
      </c>
      <c r="Q72">
        <v>5.3220000000000001</v>
      </c>
      <c r="R72">
        <v>3.0635957440068622</v>
      </c>
    </row>
    <row r="73" spans="1:18" x14ac:dyDescent="0.25">
      <c r="A73">
        <v>71</v>
      </c>
      <c r="B73">
        <f>B72*(1+$T$7)</f>
        <v>385.90273761760227</v>
      </c>
      <c r="C73">
        <f>C72*(1+$T$5)</f>
        <v>31947.746812289621</v>
      </c>
      <c r="D73">
        <f>(($T$3)*D72^($T$2)+(1-$T$4)*D72)/(1+$T$5+$T$7)</f>
        <v>5.3214801164546959</v>
      </c>
      <c r="E73" s="2">
        <f>D73^($T$2)</f>
        <v>1.3970324333136879</v>
      </c>
      <c r="F73" s="2">
        <f>(1-$T$3)*E73</f>
        <v>0.55881297332547519</v>
      </c>
      <c r="G73" s="2">
        <f>D73*B73</f>
        <v>2053.5737451175041</v>
      </c>
      <c r="H73" s="2">
        <f t="shared" si="4"/>
        <v>7.6273368446668206</v>
      </c>
      <c r="I73" s="2">
        <f t="shared" si="6"/>
        <v>8.38975247059075E-2</v>
      </c>
      <c r="J73" s="2">
        <f>E73*B73</f>
        <v>539.11864055633248</v>
      </c>
      <c r="K73" s="2">
        <f>F73*B73</f>
        <v>215.64745622253304</v>
      </c>
      <c r="L73" s="2">
        <f>G73*C73</f>
        <v>65607054.069379404</v>
      </c>
      <c r="M73" s="2">
        <f t="shared" si="5"/>
        <v>17.999193779678635</v>
      </c>
      <c r="N73" s="2">
        <f t="shared" si="7"/>
        <v>0.13268768887534321</v>
      </c>
      <c r="O73" s="2">
        <f>J73*C73</f>
        <v>17223625.830279484</v>
      </c>
      <c r="P73" s="2">
        <f>K73*C73</f>
        <v>6889450.3321117954</v>
      </c>
      <c r="Q73">
        <v>5.3220000000000001</v>
      </c>
      <c r="R73">
        <v>3.0635957440068622</v>
      </c>
    </row>
    <row r="74" spans="1:18" x14ac:dyDescent="0.25">
      <c r="A74" s="2">
        <v>72</v>
      </c>
      <c r="B74">
        <f>B73*(1+$T$7)</f>
        <v>419.66922715914245</v>
      </c>
      <c r="C74">
        <f>C73*(1+$T$5)</f>
        <v>33545.134152904102</v>
      </c>
      <c r="D74">
        <f>(($T$3)*D73^($T$2)+(1-$T$4)*D73)/(1+$T$5+$T$7)</f>
        <v>5.3215560211989583</v>
      </c>
      <c r="E74" s="2">
        <f>D74^($T$2)</f>
        <v>1.3970364187005442</v>
      </c>
      <c r="F74" s="2">
        <f>(1-$T$3)*E74</f>
        <v>0.55881456748021774</v>
      </c>
      <c r="G74" s="2">
        <f>D74*B74</f>
        <v>2233.2933027006479</v>
      </c>
      <c r="H74" s="2">
        <f t="shared" si="4"/>
        <v>7.7112325923864189</v>
      </c>
      <c r="I74" s="2">
        <f t="shared" si="6"/>
        <v>8.389574771959829E-2</v>
      </c>
      <c r="J74" s="2">
        <f>E74*B74</f>
        <v>586.2931941492335</v>
      </c>
      <c r="K74" s="2">
        <f>F74*B74</f>
        <v>234.51727765969343</v>
      </c>
      <c r="L74" s="2">
        <f>G74*C74</f>
        <v>74916123.441875502</v>
      </c>
      <c r="M74" s="2">
        <f t="shared" si="5"/>
        <v>18.131879691567661</v>
      </c>
      <c r="N74" s="2">
        <f t="shared" si="7"/>
        <v>0.1326859118890269</v>
      </c>
      <c r="O74" s="2">
        <f>J74*C74</f>
        <v>19667283.850670688</v>
      </c>
      <c r="P74" s="2">
        <f>K74*C74</f>
        <v>7866913.5402682768</v>
      </c>
      <c r="Q74">
        <v>5.3220000000000001</v>
      </c>
      <c r="R74">
        <v>3.0635957440068622</v>
      </c>
    </row>
    <row r="75" spans="1:18" x14ac:dyDescent="0.25">
      <c r="A75">
        <v>73</v>
      </c>
      <c r="B75">
        <f>B74*(1+$T$7)</f>
        <v>456.39028453556739</v>
      </c>
      <c r="C75">
        <f>C74*(1+$T$5)</f>
        <v>35222.390860549305</v>
      </c>
      <c r="D75">
        <f>(($T$3)*D74^($T$2)+(1-$T$4)*D74)/(1+$T$5+$T$7)</f>
        <v>5.3216235182376312</v>
      </c>
      <c r="E75" s="2">
        <f>D75^($T$2)</f>
        <v>1.3970399626017038</v>
      </c>
      <c r="F75" s="2">
        <f>(1-$T$3)*E75</f>
        <v>0.55881598504068153</v>
      </c>
      <c r="G75" s="2">
        <f>D75*B75</f>
        <v>2428.7372716796399</v>
      </c>
      <c r="H75" s="2">
        <f t="shared" si="4"/>
        <v>7.7951267599901728</v>
      </c>
      <c r="I75" s="2">
        <f t="shared" si="6"/>
        <v>8.38941676037539E-2</v>
      </c>
      <c r="J75" s="2">
        <f>E75*B75</f>
        <v>637.59546603935007</v>
      </c>
      <c r="K75" s="2">
        <f>F75*B75</f>
        <v>255.03818641574</v>
      </c>
      <c r="L75" s="2">
        <f>G75*C75</f>
        <v>85545933.4806844</v>
      </c>
      <c r="M75" s="2">
        <f t="shared" si="5"/>
        <v>18.264564023340849</v>
      </c>
      <c r="N75" s="2">
        <f t="shared" si="7"/>
        <v>0.13268433177318784</v>
      </c>
      <c r="O75" s="2">
        <f>J75*C75</f>
        <v>22457636.71575208</v>
      </c>
      <c r="P75" s="2">
        <f>K75*C75</f>
        <v>8983054.6863008309</v>
      </c>
      <c r="Q75">
        <v>5.3220000000000001</v>
      </c>
      <c r="R75">
        <v>3.0635957440068622</v>
      </c>
    </row>
    <row r="76" spans="1:18" x14ac:dyDescent="0.25">
      <c r="A76" s="2">
        <v>74</v>
      </c>
      <c r="B76">
        <f>B75*(1+$T$7)</f>
        <v>496.32443443242948</v>
      </c>
      <c r="C76">
        <f>C75*(1+$T$5)</f>
        <v>36983.510403576773</v>
      </c>
      <c r="D76">
        <f>(($T$3)*D75^($T$2)+(1-$T$4)*D75)/(1+$T$5+$T$7)</f>
        <v>5.3216835388429908</v>
      </c>
      <c r="E76" s="2">
        <f>D76^($T$2)</f>
        <v>1.3970431139259452</v>
      </c>
      <c r="F76" s="2">
        <f>(1-$T$3)*E76</f>
        <v>0.55881724557037804</v>
      </c>
      <c r="G76" s="2">
        <f>D76*B76</f>
        <v>2641.2815726446174</v>
      </c>
      <c r="H76" s="2">
        <f t="shared" si="4"/>
        <v>7.87901952253402</v>
      </c>
      <c r="I76" s="2">
        <f t="shared" si="6"/>
        <v>8.3892762543847255E-2</v>
      </c>
      <c r="J76" s="2">
        <f>E76*B76</f>
        <v>693.38663339701486</v>
      </c>
      <c r="K76" s="2">
        <f>F76*B76</f>
        <v>277.35465335880593</v>
      </c>
      <c r="L76" s="2">
        <f>G76*C76</f>
        <v>97683864.520677835</v>
      </c>
      <c r="M76" s="2">
        <f t="shared" si="5"/>
        <v>18.397246950054129</v>
      </c>
      <c r="N76" s="2">
        <f t="shared" si="7"/>
        <v>0.13268292671327941</v>
      </c>
      <c r="O76" s="2">
        <f>J76*C76</f>
        <v>25643871.769939572</v>
      </c>
      <c r="P76" s="2">
        <f>K76*C76</f>
        <v>10257548.707975829</v>
      </c>
      <c r="Q76">
        <v>5.3220000000000001</v>
      </c>
      <c r="R76">
        <v>3.0635957440068622</v>
      </c>
    </row>
    <row r="77" spans="1:18" x14ac:dyDescent="0.25">
      <c r="A77">
        <v>75</v>
      </c>
      <c r="B77">
        <f>B76*(1+$T$7)</f>
        <v>539.75282244526704</v>
      </c>
      <c r="C77">
        <f>C76*(1+$T$5)</f>
        <v>38832.685923755613</v>
      </c>
      <c r="D77">
        <f>(($T$3)*D76^($T$2)+(1-$T$4)*D76)/(1+$T$5+$T$7)</f>
        <v>5.3217369111399551</v>
      </c>
      <c r="E77" s="2">
        <f>D77^($T$2)</f>
        <v>1.3970459161632551</v>
      </c>
      <c r="F77" s="2">
        <f>(1-$T$3)*E77</f>
        <v>0.55881836646530203</v>
      </c>
      <c r="G77" s="2">
        <f>D77*B77</f>
        <v>2872.4225180989479</v>
      </c>
      <c r="H77" s="2">
        <f t="shared" si="4"/>
        <v>7.9629110356772861</v>
      </c>
      <c r="I77" s="2">
        <f t="shared" si="6"/>
        <v>8.3891513143266039E-2</v>
      </c>
      <c r="J77" s="2">
        <f>E77*B77</f>
        <v>754.05947633475091</v>
      </c>
      <c r="K77" s="2">
        <f>F77*B77</f>
        <v>301.62379053390032</v>
      </c>
      <c r="L77" s="2">
        <f>G77*C77</f>
        <v>111543881.48565966</v>
      </c>
      <c r="M77" s="2">
        <f t="shared" si="5"/>
        <v>18.529928627366825</v>
      </c>
      <c r="N77" s="2">
        <f t="shared" si="7"/>
        <v>0.13268167731269642</v>
      </c>
      <c r="O77" s="2">
        <f>J77*C77</f>
        <v>29282154.812339012</v>
      </c>
      <c r="P77" s="2">
        <f>K77*C77</f>
        <v>11712861.924935602</v>
      </c>
      <c r="Q77">
        <v>5.3220000000000001</v>
      </c>
      <c r="R77">
        <v>3.0635957440068622</v>
      </c>
    </row>
    <row r="78" spans="1:18" x14ac:dyDescent="0.25">
      <c r="A78" s="2">
        <v>76</v>
      </c>
      <c r="B78">
        <f>B77*(1+$T$7)</f>
        <v>586.9811944092279</v>
      </c>
      <c r="C78">
        <f>C77*(1+$T$5)</f>
        <v>40774.320219943394</v>
      </c>
      <c r="D78">
        <f>(($T$3)*D77^($T$2)+(1-$T$4)*D77)/(1+$T$5+$T$7)</f>
        <v>5.3217843715297661</v>
      </c>
      <c r="E78" s="2">
        <f>D78^($T$2)</f>
        <v>1.397048407985318</v>
      </c>
      <c r="F78" s="2">
        <f>(1-$T$3)*E78</f>
        <v>0.55881936319412728</v>
      </c>
      <c r="G78" s="2">
        <f>D78*B78</f>
        <v>3123.7873467889044</v>
      </c>
      <c r="H78" s="2">
        <f t="shared" si="4"/>
        <v>8.0468014378324444</v>
      </c>
      <c r="I78" s="2">
        <f t="shared" si="6"/>
        <v>8.3890402155158306E-2</v>
      </c>
      <c r="J78" s="2">
        <f>E78*B78</f>
        <v>820.04114316673235</v>
      </c>
      <c r="K78" s="2">
        <f>F78*B78</f>
        <v>328.01645726669295</v>
      </c>
      <c r="L78" s="2">
        <f>G78*C78</f>
        <v>127370305.57697815</v>
      </c>
      <c r="M78" s="2">
        <f t="shared" si="5"/>
        <v>18.662609193691416</v>
      </c>
      <c r="N78" s="2">
        <f t="shared" si="7"/>
        <v>0.13268056632459135</v>
      </c>
      <c r="O78" s="2">
        <f>J78*C78</f>
        <v>33436620.165008791</v>
      </c>
      <c r="P78" s="2">
        <f>K78*C78</f>
        <v>13374648.066003516</v>
      </c>
      <c r="Q78">
        <v>5.3220000000000001</v>
      </c>
      <c r="R78">
        <v>3.0635957440068622</v>
      </c>
    </row>
    <row r="79" spans="1:18" x14ac:dyDescent="0.25">
      <c r="A79">
        <v>77</v>
      </c>
      <c r="B79">
        <f>B78*(1+$T$7)</f>
        <v>638.34204892003527</v>
      </c>
      <c r="C79">
        <f>C78*(1+$T$5)</f>
        <v>42813.036230940568</v>
      </c>
      <c r="D79">
        <f>(($T$3)*D78^($T$2)+(1-$T$4)*D78)/(1+$T$5+$T$7)</f>
        <v>5.3218265748486697</v>
      </c>
      <c r="E79" s="2">
        <f>D79^($T$2)</f>
        <v>1.3970506237794331</v>
      </c>
      <c r="F79" s="2">
        <f>(1-$T$3)*E79</f>
        <v>0.55882024951177323</v>
      </c>
      <c r="G79" s="2">
        <f>D79*B79</f>
        <v>3397.1456797859933</v>
      </c>
      <c r="H79" s="2">
        <f t="shared" si="4"/>
        <v>8.130690852076496</v>
      </c>
      <c r="I79" s="2">
        <f t="shared" si="6"/>
        <v>8.3889414244051608E-2</v>
      </c>
      <c r="J79" s="2">
        <f>E79*B79</f>
        <v>891.7961576283767</v>
      </c>
      <c r="K79" s="2">
        <f>F79*B79</f>
        <v>356.71846305135068</v>
      </c>
      <c r="L79" s="2">
        <f>G79*C79</f>
        <v>145442121.07046095</v>
      </c>
      <c r="M79" s="2">
        <f t="shared" si="5"/>
        <v>18.7952887721049</v>
      </c>
      <c r="N79" s="2">
        <f t="shared" si="7"/>
        <v>0.13267957841348377</v>
      </c>
      <c r="O79" s="2">
        <f>J79*C79</f>
        <v>38180501.207157277</v>
      </c>
      <c r="P79" s="2">
        <f>K79*C79</f>
        <v>15272200.48286291</v>
      </c>
      <c r="Q79">
        <v>5.3220000000000001</v>
      </c>
      <c r="R79">
        <v>3.0635957440068622</v>
      </c>
    </row>
    <row r="80" spans="1:18" x14ac:dyDescent="0.25">
      <c r="A80" s="2">
        <v>78</v>
      </c>
      <c r="B80">
        <f>B79*(1+$T$7)</f>
        <v>694.1969782005383</v>
      </c>
      <c r="C80">
        <f>C79*(1+$T$5)</f>
        <v>44953.6880424876</v>
      </c>
      <c r="D80">
        <f>(($T$3)*D79^($T$2)+(1-$T$4)*D79)/(1+$T$5+$T$7)</f>
        <v>5.3218641034016319</v>
      </c>
      <c r="E80" s="2">
        <f>D80^($T$2)</f>
        <v>1.3970525941232501</v>
      </c>
      <c r="F80" s="2">
        <f>(1-$T$3)*E80</f>
        <v>0.55882103764930002</v>
      </c>
      <c r="G80" s="2">
        <f>D80*B80</f>
        <v>3694.4219789753297</v>
      </c>
      <c r="H80" s="2">
        <f t="shared" si="4"/>
        <v>8.214579387850435</v>
      </c>
      <c r="I80" s="2">
        <f t="shared" si="6"/>
        <v>8.3888535773938955E-2</v>
      </c>
      <c r="J80" s="2">
        <f>E80*B80</f>
        <v>969.82968922758334</v>
      </c>
      <c r="K80" s="2">
        <f>F80*B80</f>
        <v>387.93187569103333</v>
      </c>
      <c r="L80" s="2">
        <f>G80*C80</f>
        <v>166077893.14016664</v>
      </c>
      <c r="M80" s="2">
        <f t="shared" si="5"/>
        <v>18.92796747204827</v>
      </c>
      <c r="N80" s="2">
        <f t="shared" si="7"/>
        <v>0.13267869994336934</v>
      </c>
      <c r="O80" s="2">
        <f>J80*C80</f>
        <v>43597421.303879477</v>
      </c>
      <c r="P80" s="2">
        <f>K80*C80</f>
        <v>17438968.521551792</v>
      </c>
      <c r="Q80">
        <v>5.3220000000000001</v>
      </c>
      <c r="R80">
        <v>3.0635957440068622</v>
      </c>
    </row>
    <row r="81" spans="1:18" x14ac:dyDescent="0.25">
      <c r="A81">
        <v>79</v>
      </c>
      <c r="B81">
        <f>B80*(1+$T$7)</f>
        <v>754.93921379308529</v>
      </c>
      <c r="C81">
        <f>C80*(1+$T$5)</f>
        <v>47201.372444611981</v>
      </c>
      <c r="D81">
        <f>(($T$3)*D80^($T$2)+(1-$T$4)*D80)/(1+$T$5+$T$7)</f>
        <v>5.321897474995648</v>
      </c>
      <c r="E81" s="2">
        <f>D81^($T$2)</f>
        <v>1.3970543462068865</v>
      </c>
      <c r="F81" s="2">
        <f>(1-$T$3)*E81</f>
        <v>0.55882173848275463</v>
      </c>
      <c r="G81" s="2">
        <f>D81*B81</f>
        <v>4017.7090956606203</v>
      </c>
      <c r="H81" s="2">
        <f t="shared" si="4"/>
        <v>8.2984671424702832</v>
      </c>
      <c r="I81" s="2">
        <f t="shared" si="6"/>
        <v>8.3887754619848209E-2</v>
      </c>
      <c r="J81" s="2">
        <f>E81*B81</f>
        <v>1054.6911097516397</v>
      </c>
      <c r="K81" s="2">
        <f>F81*B81</f>
        <v>421.87644390065589</v>
      </c>
      <c r="L81" s="2">
        <f>G81*C81</f>
        <v>189641383.39838213</v>
      </c>
      <c r="M81" s="2">
        <f t="shared" si="5"/>
        <v>19.060645390837553</v>
      </c>
      <c r="N81" s="2">
        <f t="shared" si="7"/>
        <v>0.13267791878928392</v>
      </c>
      <c r="O81" s="2">
        <f>J81*C81</f>
        <v>49782867.885408275</v>
      </c>
      <c r="P81" s="2">
        <f>K81*C81</f>
        <v>19913147.154163312</v>
      </c>
      <c r="Q81">
        <v>5.3220000000000001</v>
      </c>
      <c r="R81">
        <v>3.0635957440068622</v>
      </c>
    </row>
    <row r="82" spans="1:18" x14ac:dyDescent="0.25">
      <c r="A82" s="2">
        <v>80</v>
      </c>
      <c r="B82">
        <f>B81*(1+$T$7)</f>
        <v>820.99639499998023</v>
      </c>
      <c r="C82">
        <f>C81*(1+$T$5)</f>
        <v>49561.441066842584</v>
      </c>
      <c r="D82">
        <f>(($T$3)*D81^($T$2)+(1-$T$4)*D81)/(1+$T$5+$T$7)</f>
        <v>5.3219271500833996</v>
      </c>
      <c r="E82" s="2">
        <f>D82^($T$2)</f>
        <v>1.3970559042082589</v>
      </c>
      <c r="F82" s="2">
        <f>(1-$T$3)*E82</f>
        <v>0.55882236168330357</v>
      </c>
      <c r="G82" s="2">
        <f>D82*B82</f>
        <v>4369.2830046709896</v>
      </c>
      <c r="H82" s="2">
        <f t="shared" si="4"/>
        <v>8.3823542024706583</v>
      </c>
      <c r="I82" s="2">
        <f t="shared" si="6"/>
        <v>8.3887060000375158E-2</v>
      </c>
      <c r="J82" s="2">
        <f>E82*B82</f>
        <v>1146.9778609684183</v>
      </c>
      <c r="K82" s="2">
        <f>F82*B82</f>
        <v>458.7911443873673</v>
      </c>
      <c r="L82" s="2">
        <f>G82*C82</f>
        <v>216547962.14035815</v>
      </c>
      <c r="M82" s="2">
        <f t="shared" si="5"/>
        <v>19.193322615007357</v>
      </c>
      <c r="N82" s="2">
        <f t="shared" si="7"/>
        <v>0.13267722416980376</v>
      </c>
      <c r="O82" s="2">
        <f>J82*C82</f>
        <v>56845875.661359429</v>
      </c>
      <c r="P82" s="2">
        <f>K82*C82</f>
        <v>22738350.264543772</v>
      </c>
      <c r="Q82">
        <v>5.3220000000000001</v>
      </c>
      <c r="R82">
        <v>3.0635957440068622</v>
      </c>
    </row>
    <row r="83" spans="1:18" x14ac:dyDescent="0.25">
      <c r="A83">
        <v>81</v>
      </c>
      <c r="B83">
        <f>B82*(1+$T$7)</f>
        <v>892.83357956247846</v>
      </c>
      <c r="C83">
        <f>C82*(1+$T$5)</f>
        <v>52039.513120184718</v>
      </c>
      <c r="D83">
        <f>(($T$3)*D82^($T$2)+(1-$T$4)*D82)/(1+$T$5+$T$7)</f>
        <v>5.3219535381157685</v>
      </c>
      <c r="E83" s="2">
        <f>D83^($T$2)</f>
        <v>1.3970572896268212</v>
      </c>
      <c r="F83" s="2">
        <f>(1-$T$3)*E83</f>
        <v>0.55882291585072852</v>
      </c>
      <c r="G83" s="2">
        <f>D83*B83</f>
        <v>4751.6188277010988</v>
      </c>
      <c r="H83" s="2">
        <f t="shared" si="4"/>
        <v>8.466240644799381</v>
      </c>
      <c r="I83" s="2">
        <f t="shared" si="6"/>
        <v>8.3886442328722666E-2</v>
      </c>
      <c r="J83" s="2">
        <f>E83*B83</f>
        <v>1247.3396607513689</v>
      </c>
      <c r="K83" s="2">
        <f>F83*B83</f>
        <v>498.93586430054762</v>
      </c>
      <c r="L83" s="2">
        <f>G83*C83</f>
        <v>247271930.32626805</v>
      </c>
      <c r="M83" s="2">
        <f t="shared" si="5"/>
        <v>19.325999221505512</v>
      </c>
      <c r="N83" s="2">
        <f t="shared" si="7"/>
        <v>0.13267660649815483</v>
      </c>
      <c r="O83" s="2">
        <f>J83*C83</f>
        <v>64910948.640997618</v>
      </c>
      <c r="P83" s="2">
        <f>K83*C83</f>
        <v>25964379.45639905</v>
      </c>
      <c r="Q83">
        <v>5.3220000000000001</v>
      </c>
      <c r="R83">
        <v>3.0635957440068622</v>
      </c>
    </row>
    <row r="84" spans="1:18" x14ac:dyDescent="0.25">
      <c r="A84" s="2">
        <v>82</v>
      </c>
      <c r="B84">
        <f>B83*(1+$T$7)</f>
        <v>970.95651777419528</v>
      </c>
      <c r="C84">
        <f>C83*(1+$T$5)</f>
        <v>54641.488776193954</v>
      </c>
      <c r="D84">
        <f>(($T$3)*D83^($T$2)+(1-$T$4)*D83)/(1+$T$5+$T$7)</f>
        <v>5.3219770031908098</v>
      </c>
      <c r="E84" s="2">
        <f>D84^($T$2)</f>
        <v>1.3970585215803168</v>
      </c>
      <c r="F84" s="2">
        <f>(1-$T$3)*E84</f>
        <v>0.55882340863212676</v>
      </c>
      <c r="G84" s="2">
        <f>D84*B84</f>
        <v>5167.408258692496</v>
      </c>
      <c r="H84" s="2">
        <f t="shared" si="4"/>
        <v>8.5501265378797005</v>
      </c>
      <c r="I84" s="2">
        <f t="shared" si="6"/>
        <v>8.3885893080319462E-2</v>
      </c>
      <c r="J84" s="2">
        <f>E84*B84</f>
        <v>1356.48307724039</v>
      </c>
      <c r="K84" s="2">
        <f>F84*B84</f>
        <v>542.593230896156</v>
      </c>
      <c r="L84" s="2">
        <f>G84*C84</f>
        <v>282354880.36935794</v>
      </c>
      <c r="M84" s="2">
        <f t="shared" si="5"/>
        <v>19.458675278755265</v>
      </c>
      <c r="N84" s="2">
        <f t="shared" si="7"/>
        <v>0.1326760572497534</v>
      </c>
      <c r="O84" s="2">
        <f>J84*C84</f>
        <v>74120254.840127811</v>
      </c>
      <c r="P84" s="2">
        <f>K84*C84</f>
        <v>29648101.936051123</v>
      </c>
      <c r="Q84">
        <v>5.3220000000000001</v>
      </c>
      <c r="R84">
        <v>3.0635957440068622</v>
      </c>
    </row>
    <row r="85" spans="1:18" x14ac:dyDescent="0.25">
      <c r="A85">
        <v>83</v>
      </c>
      <c r="B85">
        <f>B84*(1+$T$7)</f>
        <v>1055.9152130794373</v>
      </c>
      <c r="C85">
        <f>C84*(1+$T$5)</f>
        <v>57373.563215003654</v>
      </c>
      <c r="D85">
        <f>(($T$3)*D84^($T$2)+(1-$T$4)*D84)/(1+$T$5+$T$7)</f>
        <v>5.3219978690770846</v>
      </c>
      <c r="E85" s="2">
        <f>D85^($T$2)</f>
        <v>1.3970596170686473</v>
      </c>
      <c r="F85" s="2">
        <f>(1-$T$3)*E85</f>
        <v>0.558823846827459</v>
      </c>
      <c r="G85" s="2">
        <f>D85*B85</f>
        <v>5619.5785139348409</v>
      </c>
      <c r="H85" s="2">
        <f t="shared" si="4"/>
        <v>8.6340119425547908</v>
      </c>
      <c r="I85" s="2">
        <f t="shared" si="6"/>
        <v>8.3885404675090314E-2</v>
      </c>
      <c r="J85" s="2">
        <f>E85*B85</f>
        <v>1475.1765032417179</v>
      </c>
      <c r="K85" s="2">
        <f>F85*B85</f>
        <v>590.07060129668719</v>
      </c>
      <c r="L85" s="2">
        <f>G85*C85</f>
        <v>322415243.11091691</v>
      </c>
      <c r="M85" s="2">
        <f t="shared" si="5"/>
        <v>19.591350847599788</v>
      </c>
      <c r="N85" s="2">
        <f t="shared" si="7"/>
        <v>0.13267556884452247</v>
      </c>
      <c r="O85" s="2">
        <f>J85*C85</f>
        <v>84636132.362026751</v>
      </c>
      <c r="P85" s="2">
        <f>K85*C85</f>
        <v>33854452.944810703</v>
      </c>
      <c r="Q85">
        <v>5.3220000000000001</v>
      </c>
      <c r="R85">
        <v>3.0635957440068622</v>
      </c>
    </row>
    <row r="86" spans="1:18" x14ac:dyDescent="0.25">
      <c r="A86" s="2">
        <v>84</v>
      </c>
      <c r="B86">
        <f>B85*(1+$T$7)</f>
        <v>1148.3077942238879</v>
      </c>
      <c r="C86">
        <f>C85*(1+$T$5)</f>
        <v>60242.241375753838</v>
      </c>
      <c r="D86">
        <f>(($T$3)*D85^($T$2)+(1-$T$4)*D85)/(1+$T$5+$T$7)</f>
        <v>5.3220164236806431</v>
      </c>
      <c r="E86" s="2">
        <f>D86^($T$2)</f>
        <v>1.3970605912085035</v>
      </c>
      <c r="F86" s="2">
        <f>(1-$T$3)*E86</f>
        <v>0.5588242364834014</v>
      </c>
      <c r="G86" s="2">
        <f>D86*B86</f>
        <v>6111.3129403000239</v>
      </c>
      <c r="H86" s="2">
        <f t="shared" si="4"/>
        <v>8.7178969129275714</v>
      </c>
      <c r="I86" s="2">
        <f t="shared" si="6"/>
        <v>8.3884970372780643E-2</v>
      </c>
      <c r="J86" s="2">
        <f>E86*B86</f>
        <v>1604.2555658877573</v>
      </c>
      <c r="K86" s="2">
        <f>F86*B86</f>
        <v>641.70222635510299</v>
      </c>
      <c r="L86" s="2">
        <f>G86*C86</f>
        <v>368159189.27232194</v>
      </c>
      <c r="M86" s="2">
        <f t="shared" si="5"/>
        <v>19.724025982141999</v>
      </c>
      <c r="N86" s="2">
        <f t="shared" si="7"/>
        <v>0.13267513454221103</v>
      </c>
      <c r="O86" s="2">
        <f>J86*C86</f>
        <v>96643951.028606832</v>
      </c>
      <c r="P86" s="2">
        <f>K86*C86</f>
        <v>38657580.411442742</v>
      </c>
      <c r="Q86">
        <v>5.3220000000000001</v>
      </c>
      <c r="R86">
        <v>3.0635957440068622</v>
      </c>
    </row>
    <row r="87" spans="1:18" x14ac:dyDescent="0.25">
      <c r="A87">
        <v>85</v>
      </c>
      <c r="B87">
        <f>B86*(1+$T$7)</f>
        <v>1248.784726218478</v>
      </c>
      <c r="C87">
        <f>C86*(1+$T$5)</f>
        <v>63254.353444541535</v>
      </c>
      <c r="D87">
        <f>(($T$3)*D86^($T$2)+(1-$T$4)*D86)/(1+$T$5+$T$7)</f>
        <v>5.3220329230172592</v>
      </c>
      <c r="E87" s="2">
        <f>D87^($T$2)</f>
        <v>1.3970614574419964</v>
      </c>
      <c r="F87" s="2">
        <f>(1-$T$3)*E87</f>
        <v>0.5588245829767986</v>
      </c>
      <c r="G87" s="2">
        <f>D87*B87</f>
        <v>6646.0734266958343</v>
      </c>
      <c r="H87" s="2">
        <f t="shared" si="4"/>
        <v>8.8017814971074699</v>
      </c>
      <c r="I87" s="2">
        <f t="shared" si="6"/>
        <v>8.3884584179898525E-2</v>
      </c>
      <c r="J87" s="2">
        <f>E87*B87</f>
        <v>1744.6290096420912</v>
      </c>
      <c r="K87" s="2">
        <f>F87*B87</f>
        <v>697.85160385683662</v>
      </c>
      <c r="L87" s="2">
        <f>G87*C87</f>
        <v>420393077.55059361</v>
      </c>
      <c r="M87" s="2">
        <f t="shared" si="5"/>
        <v>19.85670073049133</v>
      </c>
      <c r="N87" s="2">
        <f t="shared" si="7"/>
        <v>0.13267474834933068</v>
      </c>
      <c r="O87" s="2">
        <f>J87*C87</f>
        <v>110355380.0055013</v>
      </c>
      <c r="P87" s="2">
        <f>K87*C87</f>
        <v>44142152.002200529</v>
      </c>
      <c r="Q87">
        <v>5.3220000000000001</v>
      </c>
      <c r="R87">
        <v>3.0635957440068622</v>
      </c>
    </row>
    <row r="88" spans="1:18" x14ac:dyDescent="0.25">
      <c r="A88" s="2">
        <v>86</v>
      </c>
      <c r="B88">
        <f>B87*(1+$T$7)</f>
        <v>1358.0533897625946</v>
      </c>
      <c r="C88">
        <f>C87*(1+$T$5)</f>
        <v>66417.071116768609</v>
      </c>
      <c r="D88">
        <f>(($T$3)*D87^($T$2)+(1-$T$4)*D87)/(1+$T$5+$T$7)</f>
        <v>5.3220475947447135</v>
      </c>
      <c r="E88" s="2">
        <f>D88^($T$2)</f>
        <v>1.3970622277221747</v>
      </c>
      <c r="F88" s="2">
        <f>(1-$T$3)*E88</f>
        <v>0.5588248910888699</v>
      </c>
      <c r="G88" s="2">
        <f>D88*B88</f>
        <v>7227.6247765209218</v>
      </c>
      <c r="H88" s="2">
        <f t="shared" si="4"/>
        <v>8.8856657378744313</v>
      </c>
      <c r="I88" s="2">
        <f t="shared" si="6"/>
        <v>8.3884240766961327E-2</v>
      </c>
      <c r="J88" s="2">
        <f>E88*B88</f>
        <v>1897.2850940673814</v>
      </c>
      <c r="K88" s="2">
        <f>F88*B88</f>
        <v>758.91403762695256</v>
      </c>
      <c r="L88" s="2">
        <f>G88*C88</f>
        <v>480037668.7875089</v>
      </c>
      <c r="M88" s="2">
        <f t="shared" si="5"/>
        <v>19.989375135427725</v>
      </c>
      <c r="N88" s="2">
        <f t="shared" si="7"/>
        <v>0.13267440493639526</v>
      </c>
      <c r="O88" s="2">
        <f>J88*C88</f>
        <v>126012119.02145828</v>
      </c>
      <c r="P88" s="2">
        <f>K88*C88</f>
        <v>50404847.608583316</v>
      </c>
      <c r="Q88">
        <v>5.3220000000000001</v>
      </c>
      <c r="R88">
        <v>3.0635957440068622</v>
      </c>
    </row>
    <row r="89" spans="1:18" x14ac:dyDescent="0.25">
      <c r="A89">
        <v>87</v>
      </c>
      <c r="B89">
        <f>B88*(1+$T$7)</f>
        <v>1476.8830613668215</v>
      </c>
      <c r="C89">
        <f>C88*(1+$T$5)</f>
        <v>69737.924672607041</v>
      </c>
      <c r="D89">
        <f>(($T$3)*D88^($T$2)+(1-$T$4)*D88)/(1+$T$5+$T$7)</f>
        <v>5.3220606413038452</v>
      </c>
      <c r="E89" s="2">
        <f>D89^($T$2)</f>
        <v>1.3970629126779841</v>
      </c>
      <c r="F89" s="2">
        <f>(1-$T$3)*E89</f>
        <v>0.55882516507119362</v>
      </c>
      <c r="G89" s="2">
        <f>D89*B89</f>
        <v>7860.0612127086924</v>
      </c>
      <c r="H89" s="2">
        <f t="shared" si="4"/>
        <v>8.9695496732693503</v>
      </c>
      <c r="I89" s="2">
        <f t="shared" si="6"/>
        <v>8.3883935394919007E-2</v>
      </c>
      <c r="J89" s="2">
        <f>E89*B89</f>
        <v>2063.2985513979097</v>
      </c>
      <c r="K89" s="2">
        <f>F89*B89</f>
        <v>825.31942055916375</v>
      </c>
      <c r="L89" s="2">
        <f>G89*C89</f>
        <v>548144356.77395916</v>
      </c>
      <c r="M89" s="2">
        <f t="shared" si="5"/>
        <v>20.122049234992076</v>
      </c>
      <c r="N89" s="2">
        <f t="shared" si="7"/>
        <v>0.13267409956435117</v>
      </c>
      <c r="O89" s="2">
        <f>J89*C89</f>
        <v>143890158.95448667</v>
      </c>
      <c r="P89" s="2">
        <f>K89*C89</f>
        <v>57556063.581794649</v>
      </c>
      <c r="Q89">
        <v>5.3220000000000001</v>
      </c>
      <c r="R89">
        <v>3.0635957440068622</v>
      </c>
    </row>
    <row r="90" spans="1:18" x14ac:dyDescent="0.25">
      <c r="A90" s="2">
        <v>88</v>
      </c>
      <c r="B90">
        <f>B89*(1+$T$7)</f>
        <v>1606.1103292364182</v>
      </c>
      <c r="C90">
        <f>C89*(1+$T$5)</f>
        <v>73224.820906237394</v>
      </c>
      <c r="D90">
        <f>(($T$3)*D89^($T$2)+(1-$T$4)*D89)/(1+$T$5+$T$7)</f>
        <v>5.3220722427117</v>
      </c>
      <c r="E90" s="2">
        <f>D90^($T$2)</f>
        <v>1.3970635217609544</v>
      </c>
      <c r="F90" s="2">
        <f>(1-$T$3)*E90</f>
        <v>0.5588254087043818</v>
      </c>
      <c r="G90" s="2">
        <f>D90*B90</f>
        <v>8547.8352019616905</v>
      </c>
      <c r="H90" s="2">
        <f t="shared" si="4"/>
        <v>9.05343333711909</v>
      </c>
      <c r="I90" s="2">
        <f t="shared" si="6"/>
        <v>8.3883663849739776E-2</v>
      </c>
      <c r="J90" s="2">
        <f>E90*B90</f>
        <v>2243.8381528996765</v>
      </c>
      <c r="K90" s="2">
        <f>F90*B90</f>
        <v>897.53526115987063</v>
      </c>
      <c r="L90" s="2">
        <f>G90*C90</f>
        <v>625913701.7996763</v>
      </c>
      <c r="M90" s="2">
        <f t="shared" si="5"/>
        <v>20.254723063011248</v>
      </c>
      <c r="N90" s="2">
        <f t="shared" si="7"/>
        <v>0.13267382801917194</v>
      </c>
      <c r="O90" s="2">
        <f>J90*C90</f>
        <v>164304646.88866132</v>
      </c>
      <c r="P90" s="2">
        <f>K90*C90</f>
        <v>65721858.755464531</v>
      </c>
      <c r="Q90">
        <v>5.3220000000000001</v>
      </c>
      <c r="R90">
        <v>3.0635957440068622</v>
      </c>
    </row>
    <row r="91" spans="1:18" x14ac:dyDescent="0.25">
      <c r="A91">
        <v>89</v>
      </c>
      <c r="B91">
        <f>B90*(1+$T$7)</f>
        <v>1746.6449830446047</v>
      </c>
      <c r="C91">
        <f>C90*(1+$T$5)</f>
        <v>76886.061951549273</v>
      </c>
      <c r="D91">
        <f>(($T$3)*D90^($T$2)+(1-$T$4)*D90)/(1+$T$5+$T$7)</f>
        <v>5.3220825590453087</v>
      </c>
      <c r="E91" s="2">
        <f>D91^($T$2)</f>
        <v>1.397064063375631</v>
      </c>
      <c r="F91" s="2">
        <f>(1-$T$3)*E91</f>
        <v>0.55882562535025249</v>
      </c>
      <c r="G91" s="2">
        <f>D91*B91</f>
        <v>9295.7888011056802</v>
      </c>
      <c r="H91" s="2">
        <f t="shared" si="4"/>
        <v>9.1373167595033209</v>
      </c>
      <c r="I91" s="2">
        <f t="shared" si="6"/>
        <v>8.3883422384230855E-2</v>
      </c>
      <c r="J91" s="2">
        <f>E91*B91</f>
        <v>2440.1749372869558</v>
      </c>
      <c r="K91" s="2">
        <f>F91*B91</f>
        <v>976.06997491478239</v>
      </c>
      <c r="L91" s="2">
        <f>G91*C91</f>
        <v>714716593.65032923</v>
      </c>
      <c r="M91" s="2">
        <f t="shared" si="5"/>
        <v>20.387396649564909</v>
      </c>
      <c r="N91" s="2">
        <f t="shared" si="7"/>
        <v>0.13267358655366124</v>
      </c>
      <c r="O91" s="2">
        <f>J91*C91</f>
        <v>187615441.40086275</v>
      </c>
      <c r="P91" s="2">
        <f>K91*C91</f>
        <v>75046176.560345098</v>
      </c>
      <c r="Q91">
        <v>5.3220000000000001</v>
      </c>
      <c r="R91">
        <v>3.0635957440068622</v>
      </c>
    </row>
    <row r="92" spans="1:18" x14ac:dyDescent="0.25">
      <c r="A92" s="2">
        <v>90</v>
      </c>
      <c r="B92">
        <f>B91*(1+$T$7)</f>
        <v>1899.4764190610074</v>
      </c>
      <c r="C92">
        <f>C91*(1+$T$5)</f>
        <v>80730.365049126733</v>
      </c>
      <c r="D92">
        <f>(($T$3)*D91^($T$2)+(1-$T$4)*D91)/(1+$T$5+$T$7)</f>
        <v>5.3220917326503567</v>
      </c>
      <c r="E92" s="2">
        <f>D92^($T$2)</f>
        <v>1.3970645449955597</v>
      </c>
      <c r="F92" s="2">
        <f>(1-$T$3)*E92</f>
        <v>0.55882581799822384</v>
      </c>
      <c r="G92" s="2">
        <f>D92*B92</f>
        <v>10109.187746248892</v>
      </c>
      <c r="H92" s="2">
        <f t="shared" si="4"/>
        <v>9.2211999671696354</v>
      </c>
      <c r="I92" s="2">
        <f t="shared" si="6"/>
        <v>8.3883207666314519E-2</v>
      </c>
      <c r="J92" s="2">
        <f>E92*B92</f>
        <v>2653.6911591252615</v>
      </c>
      <c r="K92" s="2">
        <f>F92*B92</f>
        <v>1061.4764636501045</v>
      </c>
      <c r="L92" s="2">
        <f>G92*C92</f>
        <v>816118417.10483181</v>
      </c>
      <c r="M92" s="2">
        <f t="shared" si="5"/>
        <v>20.520070021400656</v>
      </c>
      <c r="N92" s="2">
        <f t="shared" si="7"/>
        <v>0.13267337183574668</v>
      </c>
      <c r="O92" s="2">
        <f>J92*C92</f>
        <v>214233456.00382262</v>
      </c>
      <c r="P92" s="2">
        <f>K92*C92</f>
        <v>85693382.401529044</v>
      </c>
      <c r="Q92">
        <v>5.3220000000000001</v>
      </c>
      <c r="R92">
        <v>3.0635957440068622</v>
      </c>
    </row>
    <row r="93" spans="1:18" x14ac:dyDescent="0.25">
      <c r="A93">
        <v>91</v>
      </c>
      <c r="B93">
        <f>B92*(1+$T$7)</f>
        <v>2065.6806057288454</v>
      </c>
      <c r="C93">
        <f>C92*(1+$T$5)</f>
        <v>84766.883301583075</v>
      </c>
      <c r="D93">
        <f>(($T$3)*D92^($T$2)+(1-$T$4)*D92)/(1+$T$5+$T$7)</f>
        <v>5.3220998901052177</v>
      </c>
      <c r="E93" s="2">
        <f>D93^($T$2)</f>
        <v>1.397064973266418</v>
      </c>
      <c r="F93" s="2">
        <f>(1-$T$3)*E93</f>
        <v>0.55882598930656724</v>
      </c>
      <c r="G93" s="2">
        <f>D93*B93</f>
        <v>10993.758524741968</v>
      </c>
      <c r="H93" s="2">
        <f t="shared" si="4"/>
        <v>9.3050829839026878</v>
      </c>
      <c r="I93" s="2">
        <f t="shared" si="6"/>
        <v>8.3883016733052429E-2</v>
      </c>
      <c r="J93" s="2">
        <f>E93*B93</f>
        <v>2885.8900202195277</v>
      </c>
      <c r="K93" s="2">
        <f>F93*B93</f>
        <v>1154.356008087811</v>
      </c>
      <c r="L93" s="2">
        <f>G93*C93</f>
        <v>931906645.91258657</v>
      </c>
      <c r="M93" s="2">
        <f t="shared" si="5"/>
        <v>20.652743202303142</v>
      </c>
      <c r="N93" s="2">
        <f t="shared" si="7"/>
        <v>0.13267318090248637</v>
      </c>
      <c r="O93" s="2">
        <f>J93*C93</f>
        <v>244627902.56515193</v>
      </c>
      <c r="P93" s="2">
        <f>K93*C93</f>
        <v>97851161.02606076</v>
      </c>
      <c r="Q93">
        <v>5.3220000000000001</v>
      </c>
      <c r="R93">
        <v>3.0635957440068622</v>
      </c>
    </row>
    <row r="94" spans="1:18" x14ac:dyDescent="0.25">
      <c r="A94" s="2">
        <v>92</v>
      </c>
      <c r="B94">
        <f>B93*(1+$T$7)</f>
        <v>2246.4276587301192</v>
      </c>
      <c r="C94">
        <f>C93*(1+$T$5)</f>
        <v>89005.22746666224</v>
      </c>
      <c r="D94">
        <f>(($T$3)*D93^($T$2)+(1-$T$4)*D93)/(1+$T$5+$T$7)</f>
        <v>5.3221071439674414</v>
      </c>
      <c r="E94" s="2">
        <f>D94^($T$2)</f>
        <v>1.397065354097726</v>
      </c>
      <c r="F94" s="2">
        <f>(1-$T$3)*E94</f>
        <v>0.55882614163909039</v>
      </c>
      <c r="G94" s="2">
        <f>D94*B94</f>
        <v>11955.728690933622</v>
      </c>
      <c r="H94" s="2">
        <f t="shared" si="4"/>
        <v>9.3889658308524115</v>
      </c>
      <c r="I94" s="2">
        <f t="shared" si="6"/>
        <v>8.3882846949723699E-2</v>
      </c>
      <c r="J94" s="2">
        <f>E94*B94</f>
        <v>3138.4062524987198</v>
      </c>
      <c r="K94" s="2">
        <f>F94*B94</f>
        <v>1255.3625009994878</v>
      </c>
      <c r="L94" s="2">
        <f>G94*C94</f>
        <v>1064122351.666247</v>
      </c>
      <c r="M94" s="2">
        <f t="shared" si="5"/>
        <v>20.785416213422298</v>
      </c>
      <c r="N94" s="2">
        <f t="shared" si="7"/>
        <v>0.13267301111915586</v>
      </c>
      <c r="O94" s="2">
        <f>J94*C94</f>
        <v>279334562.38644356</v>
      </c>
      <c r="P94" s="2">
        <f>K94*C94</f>
        <v>111733824.95457742</v>
      </c>
      <c r="Q94">
        <v>5.3220000000000001</v>
      </c>
      <c r="R94">
        <v>3.0635957440068622</v>
      </c>
    </row>
    <row r="95" spans="1:18" x14ac:dyDescent="0.25">
      <c r="A95">
        <v>93</v>
      </c>
      <c r="B95">
        <f>B94*(1+$T$7)</f>
        <v>2442.9900788690043</v>
      </c>
      <c r="C95">
        <f>C94*(1+$T$5)</f>
        <v>93455.488839995349</v>
      </c>
      <c r="D95">
        <f>(($T$3)*D94^($T$2)+(1-$T$4)*D94)/(1+$T$5+$T$7)</f>
        <v>5.3221135943267939</v>
      </c>
      <c r="E95" s="2">
        <f>D95^($T$2)</f>
        <v>1.3970656927443921</v>
      </c>
      <c r="F95" s="2">
        <f>(1-$T$3)*E95</f>
        <v>0.5588262770977569</v>
      </c>
      <c r="G95" s="2">
        <f>D95*B95</f>
        <v>13001.870709554214</v>
      </c>
      <c r="H95" s="2">
        <f t="shared" si="4"/>
        <v>9.4728485268258957</v>
      </c>
      <c r="I95" s="2">
        <f t="shared" si="6"/>
        <v>8.3882695973484189E-2</v>
      </c>
      <c r="J95" s="2">
        <f>E95*B95</f>
        <v>3413.0176269028025</v>
      </c>
      <c r="K95" s="2">
        <f>F95*B95</f>
        <v>1365.2070507611211</v>
      </c>
      <c r="L95" s="2">
        <f>G95*C95</f>
        <v>1215096182.9958062</v>
      </c>
      <c r="M95" s="2">
        <f t="shared" si="5"/>
        <v>20.918089073565213</v>
      </c>
      <c r="N95" s="2">
        <f t="shared" si="7"/>
        <v>0.13267286014291457</v>
      </c>
      <c r="O95" s="2">
        <f>J95*C95</f>
        <v>318965230.74172229</v>
      </c>
      <c r="P95" s="2">
        <f>K95*C95</f>
        <v>127586092.29668891</v>
      </c>
      <c r="Q95">
        <v>5.3220000000000001</v>
      </c>
      <c r="R95">
        <v>3.0635957440068622</v>
      </c>
    </row>
    <row r="96" spans="1:18" x14ac:dyDescent="0.25">
      <c r="A96" s="2">
        <v>94</v>
      </c>
      <c r="B96">
        <f>B95*(1+$T$7)</f>
        <v>2656.7517107700419</v>
      </c>
      <c r="C96">
        <f>C95*(1+$T$5)</f>
        <v>98128.263281995125</v>
      </c>
      <c r="D96">
        <f>(($T$3)*D95^($T$2)+(1-$T$4)*D95)/(1+$T$5+$T$7)</f>
        <v>5.3221193301862799</v>
      </c>
      <c r="E96" s="2">
        <f>D96^($T$2)</f>
        <v>1.3970659938792291</v>
      </c>
      <c r="F96" s="2">
        <f>(1-$T$3)*E96</f>
        <v>0.55882639755169172</v>
      </c>
      <c r="G96" s="2">
        <f>D96*B96</f>
        <v>14139.549635394709</v>
      </c>
      <c r="H96" s="2">
        <f t="shared" si="4"/>
        <v>9.5567310885469148</v>
      </c>
      <c r="I96" s="2">
        <f t="shared" si="6"/>
        <v>8.3882561721019044E-2</v>
      </c>
      <c r="J96" s="2">
        <f>E96*B96</f>
        <v>3711.6574692972908</v>
      </c>
      <c r="K96" s="2">
        <f>F96*B96</f>
        <v>1484.6629877189166</v>
      </c>
      <c r="L96" s="2">
        <f>G96*C96</f>
        <v>1387489449.3108501</v>
      </c>
      <c r="M96" s="2">
        <f t="shared" si="5"/>
        <v>21.050761799455664</v>
      </c>
      <c r="N96" s="2">
        <f t="shared" si="7"/>
        <v>0.1326727258904512</v>
      </c>
      <c r="O96" s="2">
        <f>J96*C96</f>
        <v>364218501.3597883</v>
      </c>
      <c r="P96" s="2">
        <f>K96*C96</f>
        <v>145687400.54391533</v>
      </c>
      <c r="Q96">
        <v>5.3220000000000001</v>
      </c>
      <c r="R96">
        <v>3.0635957440068622</v>
      </c>
    </row>
    <row r="97" spans="1:18" x14ac:dyDescent="0.25">
      <c r="A97">
        <v>95</v>
      </c>
      <c r="B97">
        <f>B96*(1+$T$7)</f>
        <v>2889.2174854624204</v>
      </c>
      <c r="C97">
        <f>C96*(1+$T$5)</f>
        <v>103034.67644609489</v>
      </c>
      <c r="D97">
        <f>(($T$3)*D96^($T$2)+(1-$T$4)*D96)/(1+$T$5+$T$7)</f>
        <v>5.3221244306901907</v>
      </c>
      <c r="E97" s="2">
        <f>D97^($T$2)</f>
        <v>1.3970662616574352</v>
      </c>
      <c r="F97" s="2">
        <f>(1-$T$3)*E97</f>
        <v>0.55882650466297412</v>
      </c>
      <c r="G97" s="2">
        <f>D97*B97</f>
        <v>15376.774964956829</v>
      </c>
      <c r="H97" s="2">
        <f t="shared" si="4"/>
        <v>9.6406135308867125</v>
      </c>
      <c r="I97" s="2">
        <f t="shared" si="6"/>
        <v>8.3882442339797691E-2</v>
      </c>
      <c r="J97" s="2">
        <f>E97*B97</f>
        <v>4036.4282715302788</v>
      </c>
      <c r="K97" s="2">
        <f>F97*B97</f>
        <v>1614.5713086121116</v>
      </c>
      <c r="L97" s="2">
        <f>G97*C97</f>
        <v>1584341033.298739</v>
      </c>
      <c r="M97" s="2">
        <f t="shared" si="5"/>
        <v>21.183434405964892</v>
      </c>
      <c r="N97" s="2">
        <f t="shared" si="7"/>
        <v>0.13267260650922807</v>
      </c>
      <c r="O97" s="2">
        <f>J97*C97</f>
        <v>415892080.95499235</v>
      </c>
      <c r="P97" s="2">
        <f>K97*C97</f>
        <v>166356832.38199693</v>
      </c>
      <c r="Q97">
        <v>5.3220000000000001</v>
      </c>
      <c r="R97">
        <v>3.0635957440068622</v>
      </c>
    </row>
    <row r="98" spans="1:18" x14ac:dyDescent="0.25">
      <c r="A98" s="2">
        <v>96</v>
      </c>
      <c r="B98">
        <f>B97*(1+$T$7)</f>
        <v>3142.0240154403818</v>
      </c>
      <c r="C98">
        <f>C97*(1+$T$5)</f>
        <v>108186.41026839965</v>
      </c>
      <c r="D98">
        <f>(($T$3)*D97^($T$2)+(1-$T$4)*D97)/(1+$T$5+$T$7)</f>
        <v>5.3221289662161304</v>
      </c>
      <c r="E98" s="2">
        <f>D98^($T$2)</f>
        <v>1.3970664997739315</v>
      </c>
      <c r="F98" s="2">
        <f>(1-$T$3)*E98</f>
        <v>0.55882659990957262</v>
      </c>
      <c r="G98" s="2">
        <f>D98*B98</f>
        <v>16722.257025121973</v>
      </c>
      <c r="H98" s="2">
        <f t="shared" si="4"/>
        <v>9.7244958670692121</v>
      </c>
      <c r="I98" s="2">
        <f t="shared" si="6"/>
        <v>8.3882336182499628E-2</v>
      </c>
      <c r="J98" s="2">
        <f>E98*B98</f>
        <v>4389.6164934569279</v>
      </c>
      <c r="K98" s="2">
        <f>F98*B98</f>
        <v>1755.8465973827711</v>
      </c>
      <c r="L98" s="2">
        <f>G98*C98</f>
        <v>1809120959.1334739</v>
      </c>
      <c r="M98" s="2">
        <f t="shared" si="5"/>
        <v>21.316106906316826</v>
      </c>
      <c r="N98" s="2">
        <f t="shared" si="7"/>
        <v>0.13267250035193356</v>
      </c>
      <c r="O98" s="2">
        <f>J98*C98</f>
        <v>474896850.88206506</v>
      </c>
      <c r="P98" s="2">
        <f>K98*C98</f>
        <v>189958740.352826</v>
      </c>
      <c r="Q98">
        <v>5.3220000000000001</v>
      </c>
      <c r="R98">
        <v>3.0635957440068622</v>
      </c>
    </row>
    <row r="99" spans="1:18" x14ac:dyDescent="0.25">
      <c r="A99">
        <v>97</v>
      </c>
      <c r="B99">
        <f>B98*(1+$T$7)</f>
        <v>3416.9511167914152</v>
      </c>
      <c r="C99">
        <f>C98*(1+$T$5)</f>
        <v>113595.73078181963</v>
      </c>
      <c r="D99">
        <f>(($T$3)*D98^($T$2)+(1-$T$4)*D98)/(1+$T$5+$T$7)</f>
        <v>5.3221329993460804</v>
      </c>
      <c r="E99" s="2">
        <f>D99^($T$2)</f>
        <v>1.3970667115143485</v>
      </c>
      <c r="F99" s="2">
        <f>(1-$T$3)*E99</f>
        <v>0.55882668460573937</v>
      </c>
      <c r="G99" s="2">
        <f>D99*B99</f>
        <v>18185.468295828032</v>
      </c>
      <c r="H99" s="2">
        <f t="shared" si="4"/>
        <v>9.8083781088535016</v>
      </c>
      <c r="I99" s="2">
        <f t="shared" si="6"/>
        <v>8.3882241784289491E-2</v>
      </c>
      <c r="J99" s="2">
        <f>E99*B99</f>
        <v>4773.7086601410629</v>
      </c>
      <c r="K99" s="2">
        <f>F99*B99</f>
        <v>1909.483464056425</v>
      </c>
      <c r="L99" s="2">
        <f>G99*C99</f>
        <v>2065791560.6741972</v>
      </c>
      <c r="M99" s="2">
        <f t="shared" si="5"/>
        <v>21.448779312270545</v>
      </c>
      <c r="N99" s="2">
        <f t="shared" si="7"/>
        <v>0.13267240595371987</v>
      </c>
      <c r="O99" s="2">
        <f>J99*C99</f>
        <v>542272923.78822505</v>
      </c>
      <c r="P99" s="2">
        <f>K99*C99</f>
        <v>216909169.51528999</v>
      </c>
      <c r="Q99">
        <v>5.3220000000000001</v>
      </c>
      <c r="R99">
        <v>3.0635957440068622</v>
      </c>
    </row>
    <row r="100" spans="1:18" x14ac:dyDescent="0.25">
      <c r="A100" s="2">
        <v>98</v>
      </c>
      <c r="B100">
        <f>B99*(1+$T$7)</f>
        <v>3715.9343395106639</v>
      </c>
      <c r="C100">
        <f>C99*(1+$T$5)</f>
        <v>119275.51732091061</v>
      </c>
      <c r="D100">
        <f>(($T$3)*D99^($T$2)+(1-$T$4)*D99)/(1+$T$5+$T$7)</f>
        <v>5.3221365857299068</v>
      </c>
      <c r="E100" s="2">
        <f>D100^($T$2)</f>
        <v>1.397066899800365</v>
      </c>
      <c r="F100" s="2">
        <f>(1-$T$3)*E100</f>
        <v>0.55882675992014608</v>
      </c>
      <c r="G100" s="2">
        <f>D100*B100</f>
        <v>19776.710098479802</v>
      </c>
      <c r="H100" s="2">
        <f t="shared" si="4"/>
        <v>9.8922602666960966</v>
      </c>
      <c r="I100" s="2">
        <f t="shared" si="6"/>
        <v>8.3882157842595007E-2</v>
      </c>
      <c r="J100" s="2">
        <f>E100*B100</f>
        <v>5191.4088675618805</v>
      </c>
      <c r="K100" s="2">
        <f>F100*B100</f>
        <v>2076.5635470247526</v>
      </c>
      <c r="L100" s="2">
        <f>G100*C100</f>
        <v>2358877327.9018555</v>
      </c>
      <c r="M100" s="2">
        <f t="shared" si="5"/>
        <v>21.581451634282573</v>
      </c>
      <c r="N100" s="2">
        <f t="shared" si="7"/>
        <v>0.13267232201202717</v>
      </c>
      <c r="O100" s="2">
        <f>J100*C100</f>
        <v>619207978.30280602</v>
      </c>
      <c r="P100" s="2">
        <f>K100*C100</f>
        <v>247683191.32112247</v>
      </c>
      <c r="Q100">
        <v>5.3220000000000001</v>
      </c>
      <c r="R100">
        <v>3.0635957440068622</v>
      </c>
    </row>
    <row r="101" spans="1:18" x14ac:dyDescent="0.25">
      <c r="A101">
        <v>99</v>
      </c>
      <c r="B101">
        <f>B100*(1+$T$7)</f>
        <v>4041.0785942178468</v>
      </c>
      <c r="C101">
        <f>C100*(1+$T$5)</f>
        <v>125239.29318695614</v>
      </c>
      <c r="D101">
        <f>(($T$3)*D100^($T$2)+(1-$T$4)*D100)/(1+$T$5+$T$7)</f>
        <v>5.3221397748532109</v>
      </c>
      <c r="E101" s="2">
        <f>D101^($T$2)</f>
        <v>1.3970670672300229</v>
      </c>
      <c r="F101" s="2">
        <f>(1-$T$3)*E101</f>
        <v>0.55882682689200924</v>
      </c>
      <c r="G101" s="2">
        <f>D101*B101</f>
        <v>21507.185119594702</v>
      </c>
      <c r="H101" s="2">
        <f t="shared" si="4"/>
        <v>9.9761423498952322</v>
      </c>
      <c r="I101" s="2">
        <f t="shared" si="6"/>
        <v>8.3882083199135593E-2</v>
      </c>
      <c r="J101" s="2">
        <f>E101*B101</f>
        <v>5645.6578200699514</v>
      </c>
      <c r="K101" s="2">
        <f>F101*B101</f>
        <v>2258.2631280279807</v>
      </c>
      <c r="L101" s="2">
        <f>G101*C101</f>
        <v>2693544662.8190613</v>
      </c>
      <c r="M101" s="2">
        <f>LN(L101)</f>
        <v>21.71412388165114</v>
      </c>
      <c r="N101" s="2">
        <f>M101-M100</f>
        <v>0.13267224736856775</v>
      </c>
      <c r="O101" s="2">
        <f>J101*C101</f>
        <v>707058194.96097231</v>
      </c>
      <c r="P101" s="2">
        <f>K101*C101</f>
        <v>282823277.98438895</v>
      </c>
      <c r="Q101">
        <v>5.3220000000000001</v>
      </c>
      <c r="R101">
        <v>3.0635957440068622</v>
      </c>
    </row>
    <row r="102" spans="1:18" x14ac:dyDescent="0.25">
      <c r="A102" s="2">
        <v>100</v>
      </c>
      <c r="B102">
        <f>B101*(1+$T$13)</f>
        <v>4748.2673482059699</v>
      </c>
      <c r="C102">
        <f t="shared" ref="C102:C165" si="8">C101*(1+$T$5)</f>
        <v>131501.25784630395</v>
      </c>
      <c r="D102">
        <f>(($T$3)*D101^($T$2)+(1-$T$4)*D101)/(1+$T$5+$T$13)</f>
        <v>4.9419895670972736</v>
      </c>
      <c r="E102" s="2">
        <f t="shared" ref="E102:E165" si="9">D102^($T$2)</f>
        <v>1.3765131507288373</v>
      </c>
      <c r="F102" s="2">
        <f t="shared" ref="F102:F165" si="10">(1-$T$3)*E102</f>
        <v>0.55060526029153489</v>
      </c>
      <c r="G102" s="2">
        <f t="shared" ref="G102:G104" si="11">D102*B102</f>
        <v>23465.88769662254</v>
      </c>
      <c r="H102" s="2">
        <f t="shared" si="4"/>
        <v>10.063303058180868</v>
      </c>
      <c r="I102" s="2">
        <f t="shared" si="6"/>
        <v>8.716070828563538E-2</v>
      </c>
      <c r="J102" s="2">
        <f t="shared" ref="J102:J104" si="12">E102*B102</f>
        <v>6536.0524479818605</v>
      </c>
      <c r="K102" s="2">
        <f t="shared" ref="K102:K104" si="13">F102*B102</f>
        <v>2614.4209791927442</v>
      </c>
      <c r="L102" s="2">
        <f t="shared" ref="L102:L104" si="14">G102*C102</f>
        <v>3085793748.5859723</v>
      </c>
      <c r="M102" s="2">
        <f t="shared" ref="M102:M165" si="15">LN(L102)</f>
        <v>21.85007475410621</v>
      </c>
      <c r="N102" s="2">
        <f t="shared" ref="N102:N165" si="16">M102-M101</f>
        <v>0.13595087245506932</v>
      </c>
      <c r="O102" s="2">
        <f t="shared" ref="O102:O104" si="17">J102*C102</f>
        <v>859499118.25902879</v>
      </c>
      <c r="P102" s="2">
        <f t="shared" ref="P102:P104" si="18">K102*C102</f>
        <v>343799647.30361152</v>
      </c>
      <c r="Q102">
        <v>5.3220000000000001</v>
      </c>
      <c r="R102">
        <v>3.0635957440068622</v>
      </c>
    </row>
    <row r="103" spans="1:18" x14ac:dyDescent="0.25">
      <c r="A103">
        <v>101</v>
      </c>
      <c r="B103">
        <f t="shared" ref="B103:B166" si="19">B102*(1+$T$13)</f>
        <v>5579.2141341420147</v>
      </c>
      <c r="C103">
        <f t="shared" si="8"/>
        <v>138076.32073861916</v>
      </c>
      <c r="D103">
        <f t="shared" ref="D103:D104" si="20">(($T$3)*D102^($T$2)+(1-$T$4)*D102)/(1+$T$5+$T$13)</f>
        <v>4.6278021764837796</v>
      </c>
      <c r="E103" s="2">
        <f t="shared" si="9"/>
        <v>1.3585479053776695</v>
      </c>
      <c r="F103" s="2">
        <f t="shared" si="10"/>
        <v>0.54341916215106778</v>
      </c>
      <c r="G103" s="2">
        <f t="shared" si="11"/>
        <v>25819.499313051481</v>
      </c>
      <c r="H103" s="2">
        <f t="shared" si="4"/>
        <v>10.158885272773867</v>
      </c>
      <c r="I103" s="2">
        <f t="shared" si="6"/>
        <v>9.5582214592999648E-2</v>
      </c>
      <c r="J103" s="2">
        <f t="shared" si="12"/>
        <v>7579.6296755921221</v>
      </c>
      <c r="K103" s="2">
        <f t="shared" si="13"/>
        <v>3031.8518702368488</v>
      </c>
      <c r="L103" s="2">
        <f t="shared" si="14"/>
        <v>3565061468.4594536</v>
      </c>
      <c r="M103" s="2">
        <f t="shared" si="15"/>
        <v>21.99444713286864</v>
      </c>
      <c r="N103" s="2">
        <f t="shared" si="16"/>
        <v>0.14437237876243003</v>
      </c>
      <c r="O103" s="2">
        <f t="shared" si="17"/>
        <v>1046567378.1670138</v>
      </c>
      <c r="P103" s="2">
        <f t="shared" si="18"/>
        <v>418626951.26680547</v>
      </c>
      <c r="Q103">
        <v>5.3220000000000001</v>
      </c>
      <c r="R103">
        <v>3.0635957440068622</v>
      </c>
    </row>
    <row r="104" spans="1:18" x14ac:dyDescent="0.25">
      <c r="A104" s="2">
        <v>102</v>
      </c>
      <c r="B104">
        <f t="shared" si="19"/>
        <v>6555.5766076168675</v>
      </c>
      <c r="C104">
        <f t="shared" si="8"/>
        <v>144980.13677555014</v>
      </c>
      <c r="D104">
        <f t="shared" si="20"/>
        <v>4.367652960147514</v>
      </c>
      <c r="E104" s="2">
        <f t="shared" si="9"/>
        <v>1.3429184010107023</v>
      </c>
      <c r="F104" s="2">
        <f t="shared" si="10"/>
        <v>0.53716736040428092</v>
      </c>
      <c r="G104" s="2">
        <f t="shared" si="11"/>
        <v>28632.48357573161</v>
      </c>
      <c r="H104" s="2">
        <f t="shared" si="4"/>
        <v>10.262297141648434</v>
      </c>
      <c r="I104" s="2">
        <f t="shared" si="6"/>
        <v>0.10341186887456644</v>
      </c>
      <c r="J104" s="2">
        <f t="shared" si="12"/>
        <v>8803.6044556040069</v>
      </c>
      <c r="K104" s="2">
        <f t="shared" si="13"/>
        <v>3521.4417822416031</v>
      </c>
      <c r="L104" s="2">
        <f t="shared" si="14"/>
        <v>4151141385.0332618</v>
      </c>
      <c r="M104" s="2">
        <f t="shared" si="15"/>
        <v>22.146649165912638</v>
      </c>
      <c r="N104" s="2">
        <f t="shared" si="16"/>
        <v>0.1522020330439986</v>
      </c>
      <c r="O104" s="2">
        <f t="shared" si="17"/>
        <v>1276347778.0913115</v>
      </c>
      <c r="P104" s="2">
        <f t="shared" si="18"/>
        <v>510539111.23652464</v>
      </c>
      <c r="Q104">
        <v>5.3220000000000001</v>
      </c>
      <c r="R104">
        <v>3.0635957440068622</v>
      </c>
    </row>
    <row r="105" spans="1:18" x14ac:dyDescent="0.25">
      <c r="A105">
        <v>103</v>
      </c>
      <c r="B105">
        <f t="shared" si="19"/>
        <v>7702.8025139498195</v>
      </c>
      <c r="C105">
        <f t="shared" si="8"/>
        <v>152229.14361432765</v>
      </c>
      <c r="D105">
        <f t="shared" ref="D105:D168" si="21">(($T$3)*D104^($T$2)+(1-$T$4)*D104)/(1+$T$5+$T$13)</f>
        <v>4.1518783196334565</v>
      </c>
      <c r="E105" s="2">
        <f t="shared" si="9"/>
        <v>1.3293793348664773</v>
      </c>
      <c r="F105" s="2">
        <f t="shared" si="10"/>
        <v>0.53175173394659092</v>
      </c>
      <c r="G105" s="2">
        <f t="shared" ref="G105:G168" si="22">D105*B105</f>
        <v>31981.09875808634</v>
      </c>
      <c r="H105" s="2">
        <f t="shared" si="4"/>
        <v>10.372900343461472</v>
      </c>
      <c r="I105" s="2">
        <f t="shared" si="6"/>
        <v>0.11060320181303851</v>
      </c>
      <c r="J105" s="2">
        <f t="shared" ref="J105:J168" si="23">E105*B105</f>
        <v>10239.94648260244</v>
      </c>
      <c r="K105" s="2">
        <f t="shared" ref="K105:K168" si="24">F105*B105</f>
        <v>4095.9785930409762</v>
      </c>
      <c r="L105" s="2">
        <f t="shared" ref="L105:L168" si="25">G105*C105</f>
        <v>4868455275.7887211</v>
      </c>
      <c r="M105" s="2">
        <f t="shared" si="15"/>
        <v>22.306042531895109</v>
      </c>
      <c r="N105" s="2">
        <f t="shared" si="16"/>
        <v>0.15939336598247067</v>
      </c>
      <c r="O105" s="2">
        <f t="shared" ref="O105:O168" si="26">J105*C105</f>
        <v>1558818283.7031162</v>
      </c>
      <c r="P105" s="2">
        <f t="shared" ref="P105:P168" si="27">K105*C105</f>
        <v>623527313.48124647</v>
      </c>
      <c r="Q105">
        <v>5.3220000000000001</v>
      </c>
      <c r="R105">
        <v>3.0635957440068622</v>
      </c>
    </row>
    <row r="106" spans="1:18" x14ac:dyDescent="0.25">
      <c r="A106" s="2">
        <v>104</v>
      </c>
      <c r="B106">
        <f t="shared" si="19"/>
        <v>9050.7929538910375</v>
      </c>
      <c r="C106">
        <f t="shared" si="8"/>
        <v>159840.60079504404</v>
      </c>
      <c r="D106">
        <f t="shared" si="21"/>
        <v>3.9726272278862647</v>
      </c>
      <c r="E106" s="2">
        <f t="shared" si="9"/>
        <v>1.317697017581495</v>
      </c>
      <c r="F106" s="2">
        <f t="shared" si="10"/>
        <v>0.52707880703259802</v>
      </c>
      <c r="G106" s="2">
        <f t="shared" si="22"/>
        <v>35955.426522588692</v>
      </c>
      <c r="H106" s="2">
        <f t="shared" si="4"/>
        <v>10.490035298144267</v>
      </c>
      <c r="I106" s="2">
        <f t="shared" si="6"/>
        <v>0.11713495468279511</v>
      </c>
      <c r="J106" s="2">
        <f t="shared" si="23"/>
        <v>11926.20288208983</v>
      </c>
      <c r="K106" s="2">
        <f t="shared" si="24"/>
        <v>4770.4811528359323</v>
      </c>
      <c r="L106" s="2">
        <f t="shared" si="25"/>
        <v>5747136977.2126379</v>
      </c>
      <c r="M106" s="2">
        <f t="shared" si="15"/>
        <v>22.471967650747338</v>
      </c>
      <c r="N106" s="2">
        <f t="shared" si="16"/>
        <v>0.16592511885222905</v>
      </c>
      <c r="O106" s="2">
        <f t="shared" si="26"/>
        <v>1906291433.8768244</v>
      </c>
      <c r="P106" s="2">
        <f t="shared" si="27"/>
        <v>762516573.55072975</v>
      </c>
      <c r="Q106">
        <v>5.3220000000000001</v>
      </c>
      <c r="R106">
        <v>3.0635957440068622</v>
      </c>
    </row>
    <row r="107" spans="1:18" x14ac:dyDescent="0.25">
      <c r="A107">
        <v>105</v>
      </c>
      <c r="B107">
        <f t="shared" si="19"/>
        <v>10634.681720821969</v>
      </c>
      <c r="C107">
        <f t="shared" si="8"/>
        <v>167832.63083479626</v>
      </c>
      <c r="D107">
        <f t="shared" si="21"/>
        <v>3.8235044031652539</v>
      </c>
      <c r="E107" s="2">
        <f t="shared" si="9"/>
        <v>1.3076524111667411</v>
      </c>
      <c r="F107" s="2">
        <f t="shared" si="10"/>
        <v>0.52306096446669648</v>
      </c>
      <c r="G107" s="2">
        <f t="shared" si="22"/>
        <v>40661.752385823835</v>
      </c>
      <c r="H107" s="2">
        <f t="shared" si="4"/>
        <v>10.613043184773639</v>
      </c>
      <c r="I107" s="2">
        <f t="shared" si="6"/>
        <v>0.12300788662937201</v>
      </c>
      <c r="J107" s="2">
        <f t="shared" si="23"/>
        <v>13906.467194223716</v>
      </c>
      <c r="K107" s="2">
        <f t="shared" si="24"/>
        <v>5562.5868776894868</v>
      </c>
      <c r="L107" s="2">
        <f t="shared" si="25"/>
        <v>6824368877.2658682</v>
      </c>
      <c r="M107" s="2">
        <f t="shared" si="15"/>
        <v>22.64376570154614</v>
      </c>
      <c r="N107" s="2">
        <f t="shared" si="16"/>
        <v>0.17179805079880239</v>
      </c>
      <c r="O107" s="2">
        <f t="shared" si="26"/>
        <v>2333958974.8243542</v>
      </c>
      <c r="P107" s="2">
        <f t="shared" si="27"/>
        <v>933583589.92974162</v>
      </c>
      <c r="Q107">
        <v>5.3220000000000001</v>
      </c>
      <c r="R107">
        <v>3.0635957440068622</v>
      </c>
    </row>
    <row r="108" spans="1:18" x14ac:dyDescent="0.25">
      <c r="A108" s="2">
        <v>106</v>
      </c>
      <c r="B108">
        <f t="shared" si="19"/>
        <v>12495.751021965814</v>
      </c>
      <c r="C108">
        <f t="shared" si="8"/>
        <v>176224.26237653609</v>
      </c>
      <c r="D108">
        <f t="shared" si="21"/>
        <v>3.6992863361648922</v>
      </c>
      <c r="E108" s="2">
        <f t="shared" si="9"/>
        <v>1.2990431873981967</v>
      </c>
      <c r="F108" s="2">
        <f t="shared" si="10"/>
        <v>0.51961727495927867</v>
      </c>
      <c r="G108" s="2">
        <f t="shared" si="22"/>
        <v>46225.361015676623</v>
      </c>
      <c r="H108" s="2">
        <f t="shared" si="4"/>
        <v>10.741283866190791</v>
      </c>
      <c r="I108" s="2">
        <f t="shared" si="6"/>
        <v>0.12824068141715195</v>
      </c>
      <c r="J108" s="2">
        <f t="shared" si="23"/>
        <v>16232.520236508744</v>
      </c>
      <c r="K108" s="2">
        <f t="shared" si="24"/>
        <v>6493.0080946034977</v>
      </c>
      <c r="L108" s="2">
        <f t="shared" si="25"/>
        <v>8146030148.0767002</v>
      </c>
      <c r="M108" s="2">
        <f t="shared" si="15"/>
        <v>22.820796547132723</v>
      </c>
      <c r="N108" s="2">
        <f t="shared" si="16"/>
        <v>0.17703084558658233</v>
      </c>
      <c r="O108" s="2">
        <f t="shared" si="26"/>
        <v>2860563905.1909485</v>
      </c>
      <c r="P108" s="2">
        <f t="shared" si="27"/>
        <v>1144225562.0763795</v>
      </c>
      <c r="Q108">
        <v>5.3220000000000001</v>
      </c>
      <c r="R108">
        <v>3.0635957440068622</v>
      </c>
    </row>
    <row r="109" spans="1:18" x14ac:dyDescent="0.25">
      <c r="A109">
        <v>107</v>
      </c>
      <c r="B109">
        <f t="shared" si="19"/>
        <v>14682.507450809833</v>
      </c>
      <c r="C109">
        <f t="shared" si="8"/>
        <v>185035.47549536292</v>
      </c>
      <c r="D109">
        <f t="shared" si="21"/>
        <v>3.5956951199024587</v>
      </c>
      <c r="E109" s="2">
        <f t="shared" si="9"/>
        <v>1.2916848687574045</v>
      </c>
      <c r="F109" s="2">
        <f t="shared" si="10"/>
        <v>0.51667394750296181</v>
      </c>
      <c r="G109" s="2">
        <f t="shared" si="22"/>
        <v>52793.82038880841</v>
      </c>
      <c r="H109" s="2">
        <f t="shared" si="4"/>
        <v>10.874149424754112</v>
      </c>
      <c r="I109" s="2">
        <f t="shared" si="6"/>
        <v>0.13286555856332072</v>
      </c>
      <c r="J109" s="2">
        <f t="shared" si="23"/>
        <v>18965.172709628914</v>
      </c>
      <c r="K109" s="2">
        <f t="shared" si="24"/>
        <v>7586.0690838515657</v>
      </c>
      <c r="L109" s="2">
        <f t="shared" si="25"/>
        <v>9768729658.8599491</v>
      </c>
      <c r="M109" s="2">
        <f t="shared" si="15"/>
        <v>23.002452269865476</v>
      </c>
      <c r="N109" s="2">
        <f t="shared" si="16"/>
        <v>0.18165572273275288</v>
      </c>
      <c r="O109" s="2">
        <f t="shared" si="26"/>
        <v>3509229750.1778665</v>
      </c>
      <c r="P109" s="2">
        <f t="shared" si="27"/>
        <v>1403691900.0711465</v>
      </c>
      <c r="Q109">
        <v>5.3220000000000001</v>
      </c>
      <c r="R109">
        <v>3.0635957440068622</v>
      </c>
    </row>
    <row r="110" spans="1:18" x14ac:dyDescent="0.25">
      <c r="A110" s="2">
        <v>108</v>
      </c>
      <c r="B110">
        <f t="shared" si="19"/>
        <v>17251.946254701554</v>
      </c>
      <c r="C110">
        <f t="shared" si="8"/>
        <v>194287.24927013108</v>
      </c>
      <c r="D110">
        <f t="shared" si="21"/>
        <v>3.5092180724562057</v>
      </c>
      <c r="E110" s="2">
        <f t="shared" si="9"/>
        <v>1.2854111757031657</v>
      </c>
      <c r="F110" s="2">
        <f t="shared" si="10"/>
        <v>0.51416447028126633</v>
      </c>
      <c r="G110" s="2">
        <f t="shared" si="22"/>
        <v>60540.841582041845</v>
      </c>
      <c r="H110" s="2">
        <f t="shared" si="4"/>
        <v>11.011073483735148</v>
      </c>
      <c r="I110" s="2">
        <f t="shared" si="6"/>
        <v>0.13692405898103566</v>
      </c>
      <c r="J110" s="2">
        <f t="shared" si="23"/>
        <v>22175.84451842375</v>
      </c>
      <c r="K110" s="2">
        <f t="shared" si="24"/>
        <v>8870.3378073695003</v>
      </c>
      <c r="L110" s="2">
        <f t="shared" si="25"/>
        <v>11762313579.47368</v>
      </c>
      <c r="M110" s="2">
        <f t="shared" si="15"/>
        <v>23.188166493015945</v>
      </c>
      <c r="N110" s="2">
        <f t="shared" si="16"/>
        <v>0.18571422315046959</v>
      </c>
      <c r="O110" s="2">
        <f t="shared" si="26"/>
        <v>4308483831.7266655</v>
      </c>
      <c r="P110" s="2">
        <f t="shared" si="27"/>
        <v>1723393532.6906662</v>
      </c>
      <c r="Q110">
        <v>5.3220000000000001</v>
      </c>
      <c r="R110">
        <v>3.0635957440068622</v>
      </c>
    </row>
    <row r="111" spans="1:18" x14ac:dyDescent="0.25">
      <c r="A111">
        <v>109</v>
      </c>
      <c r="B111">
        <f t="shared" si="19"/>
        <v>20271.036849274326</v>
      </c>
      <c r="C111">
        <f t="shared" si="8"/>
        <v>204001.61173363763</v>
      </c>
      <c r="D111">
        <f t="shared" si="21"/>
        <v>3.4369636052481476</v>
      </c>
      <c r="E111" s="2">
        <f t="shared" si="9"/>
        <v>1.2800737350003841</v>
      </c>
      <c r="F111" s="2">
        <f t="shared" si="10"/>
        <v>0.51202949400015363</v>
      </c>
      <c r="G111" s="2">
        <f t="shared" si="22"/>
        <v>69670.815891599937</v>
      </c>
      <c r="H111" s="2">
        <f t="shared" si="4"/>
        <v>11.151536798757947</v>
      </c>
      <c r="I111" s="2">
        <f t="shared" si="6"/>
        <v>0.14046331502279941</v>
      </c>
      <c r="J111" s="2">
        <f t="shared" si="23"/>
        <v>25948.421851981006</v>
      </c>
      <c r="K111" s="2">
        <f t="shared" si="24"/>
        <v>10379.368740792401</v>
      </c>
      <c r="L111" s="2">
        <f t="shared" si="25"/>
        <v>14212958732.683922</v>
      </c>
      <c r="M111" s="2">
        <f t="shared" si="15"/>
        <v>23.377419972208177</v>
      </c>
      <c r="N111" s="2">
        <f t="shared" si="16"/>
        <v>0.18925347919223157</v>
      </c>
      <c r="O111" s="2">
        <f t="shared" si="26"/>
        <v>5293519879.7484674</v>
      </c>
      <c r="P111" s="2">
        <f t="shared" si="27"/>
        <v>2117407951.8993866</v>
      </c>
      <c r="Q111">
        <v>5.3220000000000001</v>
      </c>
      <c r="R111">
        <v>3.0635957440068622</v>
      </c>
    </row>
    <row r="112" spans="1:18" x14ac:dyDescent="0.25">
      <c r="A112" s="2">
        <v>110</v>
      </c>
      <c r="B112">
        <f t="shared" si="19"/>
        <v>23818.468297897332</v>
      </c>
      <c r="C112">
        <f t="shared" si="8"/>
        <v>214201.69232031953</v>
      </c>
      <c r="D112">
        <f t="shared" si="21"/>
        <v>3.3765457748109506</v>
      </c>
      <c r="E112" s="2">
        <f t="shared" si="9"/>
        <v>1.2755413099874187</v>
      </c>
      <c r="F112" s="2">
        <f t="shared" si="10"/>
        <v>0.51021652399496753</v>
      </c>
      <c r="G112" s="2">
        <f t="shared" si="22"/>
        <v>80424.14849373381</v>
      </c>
      <c r="H112" s="2">
        <f t="shared" si="4"/>
        <v>11.29506976446938</v>
      </c>
      <c r="I112" s="2">
        <f t="shared" si="6"/>
        <v>0.14353296571143304</v>
      </c>
      <c r="J112" s="2">
        <f t="shared" si="23"/>
        <v>30381.440254593766</v>
      </c>
      <c r="K112" s="2">
        <f t="shared" si="24"/>
        <v>12152.576101837507</v>
      </c>
      <c r="L112" s="2">
        <f t="shared" si="25"/>
        <v>17226988710.778458</v>
      </c>
      <c r="M112" s="2">
        <f t="shared" si="15"/>
        <v>23.569743102089042</v>
      </c>
      <c r="N112" s="2">
        <f t="shared" si="16"/>
        <v>0.1923231298808652</v>
      </c>
      <c r="O112" s="2">
        <f t="shared" si="26"/>
        <v>6507755917.6626644</v>
      </c>
      <c r="P112" s="2">
        <f t="shared" si="27"/>
        <v>2603102367.0650659</v>
      </c>
      <c r="Q112">
        <v>5.3220000000000001</v>
      </c>
      <c r="R112">
        <v>3.0635957440068622</v>
      </c>
    </row>
    <row r="113" spans="1:19" x14ac:dyDescent="0.25">
      <c r="A113">
        <v>111</v>
      </c>
      <c r="B113">
        <f t="shared" si="19"/>
        <v>27986.700250029367</v>
      </c>
      <c r="C113">
        <f t="shared" si="8"/>
        <v>224911.77693633552</v>
      </c>
      <c r="D113">
        <f t="shared" si="21"/>
        <v>3.3259915471895369</v>
      </c>
      <c r="E113" s="2">
        <f t="shared" si="9"/>
        <v>1.2716987026403987</v>
      </c>
      <c r="F113" s="2">
        <f t="shared" si="10"/>
        <v>0.50867948105615957</v>
      </c>
      <c r="G113" s="2">
        <f t="shared" si="22"/>
        <v>93083.528465324969</v>
      </c>
      <c r="H113" s="2">
        <f t="shared" si="4"/>
        <v>11.44125252457618</v>
      </c>
      <c r="I113" s="2">
        <f t="shared" si="6"/>
        <v>0.1461827601068002</v>
      </c>
      <c r="J113" s="2">
        <f t="shared" si="23"/>
        <v>35590.650399148071</v>
      </c>
      <c r="K113" s="2">
        <f t="shared" si="24"/>
        <v>14236.26015965923</v>
      </c>
      <c r="L113" s="2">
        <f t="shared" si="25"/>
        <v>20935581790.640205</v>
      </c>
      <c r="M113" s="2">
        <f t="shared" si="15"/>
        <v>23.764716026365274</v>
      </c>
      <c r="N113" s="2">
        <f t="shared" si="16"/>
        <v>0.19497292427623236</v>
      </c>
      <c r="O113" s="2">
        <f t="shared" si="26"/>
        <v>8004756423.5922918</v>
      </c>
      <c r="P113" s="2">
        <f t="shared" si="27"/>
        <v>3201902569.4369173</v>
      </c>
      <c r="Q113">
        <v>5.3220000000000001</v>
      </c>
      <c r="R113">
        <v>3.0635957440068622</v>
      </c>
    </row>
    <row r="114" spans="1:19" x14ac:dyDescent="0.25">
      <c r="A114" s="2">
        <v>112</v>
      </c>
      <c r="B114">
        <f t="shared" si="19"/>
        <v>32884.372793784511</v>
      </c>
      <c r="C114">
        <f t="shared" si="8"/>
        <v>236157.36578315232</v>
      </c>
      <c r="D114">
        <f t="shared" si="21"/>
        <v>3.2836660716979473</v>
      </c>
      <c r="E114" s="2">
        <f t="shared" si="9"/>
        <v>1.2684454563650458</v>
      </c>
      <c r="F114" s="2">
        <f t="shared" si="10"/>
        <v>0.5073781825460183</v>
      </c>
      <c r="G114" s="2">
        <f t="shared" si="22"/>
        <v>107981.29923201723</v>
      </c>
      <c r="H114" s="2">
        <f t="shared" si="4"/>
        <v>11.589713335854155</v>
      </c>
      <c r="I114" s="2">
        <f t="shared" si="6"/>
        <v>0.14846081127797461</v>
      </c>
      <c r="J114" s="2">
        <f t="shared" si="23"/>
        <v>41712.033255690287</v>
      </c>
      <c r="K114" s="2">
        <f t="shared" si="24"/>
        <v>16684.813302276114</v>
      </c>
      <c r="L114" s="2">
        <f t="shared" si="25"/>
        <v>25500579180.475517</v>
      </c>
      <c r="M114" s="2">
        <f t="shared" si="15"/>
        <v>23.961967001812681</v>
      </c>
      <c r="N114" s="2">
        <f t="shared" si="16"/>
        <v>0.19725097544740677</v>
      </c>
      <c r="O114" s="2">
        <f t="shared" si="26"/>
        <v>9850603895.123064</v>
      </c>
      <c r="P114" s="2">
        <f t="shared" si="27"/>
        <v>3940241558.0492258</v>
      </c>
      <c r="Q114">
        <v>5.3220000000000001</v>
      </c>
      <c r="R114">
        <v>3.0635957440068622</v>
      </c>
    </row>
    <row r="115" spans="1:19" x14ac:dyDescent="0.25">
      <c r="A115">
        <v>113</v>
      </c>
      <c r="B115">
        <f t="shared" si="19"/>
        <v>38639.138032696799</v>
      </c>
      <c r="C115">
        <f t="shared" si="8"/>
        <v>247965.23407230995</v>
      </c>
      <c r="D115">
        <f t="shared" si="21"/>
        <v>3.248212264557564</v>
      </c>
      <c r="E115" s="2">
        <f t="shared" si="9"/>
        <v>1.2656944634532941</v>
      </c>
      <c r="F115" s="2">
        <f t="shared" si="10"/>
        <v>0.50627778538131762</v>
      </c>
      <c r="G115" s="2">
        <f t="shared" si="22"/>
        <v>125508.12204973836</v>
      </c>
      <c r="H115" s="2">
        <f t="shared" si="4"/>
        <v>11.740125752987682</v>
      </c>
      <c r="I115" s="2">
        <f t="shared" si="6"/>
        <v>0.15041241713352704</v>
      </c>
      <c r="J115" s="2">
        <f t="shared" si="23"/>
        <v>48905.343080591942</v>
      </c>
      <c r="K115" s="2">
        <f t="shared" si="24"/>
        <v>19562.137232236779</v>
      </c>
      <c r="L115" s="2">
        <f t="shared" si="25"/>
        <v>31121650862.039417</v>
      </c>
      <c r="M115" s="2">
        <f t="shared" si="15"/>
        <v>24.16116958311564</v>
      </c>
      <c r="N115" s="2">
        <f t="shared" si="16"/>
        <v>0.1992025813029592</v>
      </c>
      <c r="O115" s="2">
        <f t="shared" si="26"/>
        <v>12126824844.365604</v>
      </c>
      <c r="P115" s="2">
        <f t="shared" si="27"/>
        <v>4850729937.7462425</v>
      </c>
      <c r="Q115">
        <v>5.3220000000000001</v>
      </c>
      <c r="R115">
        <v>3.0635957440068622</v>
      </c>
    </row>
    <row r="116" spans="1:19" x14ac:dyDescent="0.25">
      <c r="A116" s="2">
        <v>114</v>
      </c>
      <c r="B116">
        <f t="shared" si="19"/>
        <v>45400.987188418738</v>
      </c>
      <c r="C116">
        <f t="shared" si="8"/>
        <v>260363.49577592546</v>
      </c>
      <c r="D116">
        <f t="shared" si="21"/>
        <v>3.2185017937456237</v>
      </c>
      <c r="E116" s="2">
        <f t="shared" si="9"/>
        <v>1.2633705561545792</v>
      </c>
      <c r="F116" s="2">
        <f t="shared" si="10"/>
        <v>0.50534822246183164</v>
      </c>
      <c r="G116" s="2">
        <f t="shared" si="22"/>
        <v>146123.15870374779</v>
      </c>
      <c r="H116" s="2">
        <f t="shared" si="4"/>
        <v>11.892205097865194</v>
      </c>
      <c r="I116" s="2">
        <f t="shared" si="6"/>
        <v>0.15207934487751196</v>
      </c>
      <c r="J116" s="2">
        <f t="shared" si="23"/>
        <v>57358.270434199505</v>
      </c>
      <c r="K116" s="2">
        <f t="shared" si="24"/>
        <v>22943.308173679801</v>
      </c>
      <c r="L116" s="2">
        <f t="shared" si="25"/>
        <v>38045136413.928123</v>
      </c>
      <c r="M116" s="2">
        <f t="shared" si="15"/>
        <v>24.362039092162586</v>
      </c>
      <c r="N116" s="2">
        <f t="shared" si="16"/>
        <v>0.20086950904694589</v>
      </c>
      <c r="O116" s="2">
        <f t="shared" si="26"/>
        <v>14933999801.909094</v>
      </c>
      <c r="P116" s="2">
        <f t="shared" si="27"/>
        <v>5973599920.7636366</v>
      </c>
      <c r="Q116">
        <v>5.3220000000000001</v>
      </c>
      <c r="R116">
        <v>3.0635957440068622</v>
      </c>
    </row>
    <row r="117" spans="1:19" x14ac:dyDescent="0.25">
      <c r="A117">
        <v>115</v>
      </c>
      <c r="B117">
        <f t="shared" si="19"/>
        <v>53346.159946392021</v>
      </c>
      <c r="C117">
        <f t="shared" si="8"/>
        <v>273381.67056472175</v>
      </c>
      <c r="D117">
        <f t="shared" si="21"/>
        <v>3.1935951767864967</v>
      </c>
      <c r="E117" s="2">
        <f t="shared" si="9"/>
        <v>1.261409137771623</v>
      </c>
      <c r="F117" s="2">
        <f t="shared" si="10"/>
        <v>0.5045636551086492</v>
      </c>
      <c r="G117" s="2">
        <f t="shared" si="22"/>
        <v>170366.03910487855</v>
      </c>
      <c r="H117" s="2">
        <f t="shared" si="4"/>
        <v>12.045704572486555</v>
      </c>
      <c r="I117" s="2">
        <f t="shared" si="6"/>
        <v>0.15349947462136093</v>
      </c>
      <c r="J117" s="2">
        <f t="shared" si="23"/>
        <v>67291.333621405443</v>
      </c>
      <c r="K117" s="2">
        <f t="shared" si="24"/>
        <v>26916.533448562179</v>
      </c>
      <c r="L117" s="2">
        <f t="shared" si="25"/>
        <v>46574952377.986412</v>
      </c>
      <c r="M117" s="2">
        <f t="shared" si="15"/>
        <v>24.564328730953378</v>
      </c>
      <c r="N117" s="2">
        <f t="shared" si="16"/>
        <v>0.20228963879079132</v>
      </c>
      <c r="O117" s="2">
        <f t="shared" si="26"/>
        <v>18396217199.947845</v>
      </c>
      <c r="P117" s="2">
        <f t="shared" si="27"/>
        <v>7358486879.9791393</v>
      </c>
      <c r="Q117">
        <v>5.3220000000000001</v>
      </c>
      <c r="R117">
        <v>3.0635957440068622</v>
      </c>
      <c r="S117" t="s">
        <v>20</v>
      </c>
    </row>
    <row r="118" spans="1:19" x14ac:dyDescent="0.25">
      <c r="A118" s="2">
        <v>116</v>
      </c>
      <c r="B118">
        <f t="shared" si="19"/>
        <v>62681.737937010628</v>
      </c>
      <c r="C118">
        <f t="shared" si="8"/>
        <v>287050.75409295782</v>
      </c>
      <c r="D118">
        <f t="shared" si="21"/>
        <v>3.1727091885010124</v>
      </c>
      <c r="E118" s="2">
        <f t="shared" si="9"/>
        <v>1.2597548912663987</v>
      </c>
      <c r="F118" s="2">
        <f t="shared" si="10"/>
        <v>0.50390195650655956</v>
      </c>
      <c r="G118" s="2">
        <f t="shared" si="22"/>
        <v>198870.9259039661</v>
      </c>
      <c r="H118" s="2">
        <f t="shared" si="4"/>
        <v>12.200411279717951</v>
      </c>
      <c r="I118" s="2">
        <f t="shared" si="6"/>
        <v>0.15470670723139612</v>
      </c>
      <c r="J118" s="2">
        <f t="shared" si="23"/>
        <v>78963.62595922772</v>
      </c>
      <c r="K118" s="2">
        <f t="shared" si="24"/>
        <v>31585.450383691095</v>
      </c>
      <c r="L118" s="2">
        <f t="shared" si="25"/>
        <v>57086049247.898209</v>
      </c>
      <c r="M118" s="2">
        <f t="shared" si="15"/>
        <v>24.767825602354208</v>
      </c>
      <c r="N118" s="2">
        <f t="shared" si="16"/>
        <v>0.20349687140083006</v>
      </c>
      <c r="O118" s="2">
        <f t="shared" si="26"/>
        <v>22666568377.510578</v>
      </c>
      <c r="P118" s="2">
        <f t="shared" si="27"/>
        <v>9066627351.0042324</v>
      </c>
      <c r="Q118">
        <v>5.3220000000000001</v>
      </c>
      <c r="R118">
        <v>3.0635957440068622</v>
      </c>
    </row>
    <row r="119" spans="1:19" x14ac:dyDescent="0.25">
      <c r="A119">
        <v>117</v>
      </c>
      <c r="B119">
        <f t="shared" si="19"/>
        <v>73651.042075987498</v>
      </c>
      <c r="C119">
        <f t="shared" si="8"/>
        <v>301403.29179760575</v>
      </c>
      <c r="D119">
        <f t="shared" si="21"/>
        <v>3.1551901546863927</v>
      </c>
      <c r="E119" s="2">
        <f t="shared" si="9"/>
        <v>1.2583605878478996</v>
      </c>
      <c r="F119" s="2">
        <f t="shared" si="10"/>
        <v>0.50334423513915982</v>
      </c>
      <c r="G119" s="2">
        <f t="shared" si="22"/>
        <v>232383.04284054902</v>
      </c>
      <c r="H119" s="2">
        <f t="shared" si="4"/>
        <v>12.356142335895676</v>
      </c>
      <c r="I119" s="2">
        <f t="shared" si="6"/>
        <v>0.15573105617772498</v>
      </c>
      <c r="J119" s="2">
        <f t="shared" si="23"/>
        <v>92679.568602350017</v>
      </c>
      <c r="K119" s="2">
        <f t="shared" si="24"/>
        <v>37071.827440940004</v>
      </c>
      <c r="L119" s="2">
        <f t="shared" si="25"/>
        <v>70041014070.08551</v>
      </c>
      <c r="M119" s="2">
        <f t="shared" si="15"/>
        <v>24.972346822701361</v>
      </c>
      <c r="N119" s="2">
        <f t="shared" si="16"/>
        <v>0.20452122034715359</v>
      </c>
      <c r="O119" s="2">
        <f t="shared" si="26"/>
        <v>27933927059.130322</v>
      </c>
      <c r="P119" s="2">
        <f t="shared" si="27"/>
        <v>11173570823.652128</v>
      </c>
      <c r="Q119">
        <v>5.3220000000000001</v>
      </c>
      <c r="R119">
        <v>3.0635957440068622</v>
      </c>
    </row>
    <row r="120" spans="1:19" x14ac:dyDescent="0.25">
      <c r="A120" s="2">
        <v>118</v>
      </c>
      <c r="B120">
        <f t="shared" si="19"/>
        <v>86539.974439285317</v>
      </c>
      <c r="C120">
        <f t="shared" si="8"/>
        <v>316473.45638748608</v>
      </c>
      <c r="D120">
        <f t="shared" si="21"/>
        <v>3.1404920035113508</v>
      </c>
      <c r="E120" s="2">
        <f t="shared" si="9"/>
        <v>1.2571860066764176</v>
      </c>
      <c r="F120" s="2">
        <f t="shared" si="10"/>
        <v>0.50287440267056704</v>
      </c>
      <c r="G120" s="2">
        <f t="shared" si="22"/>
        <v>271778.09771065222</v>
      </c>
      <c r="H120" s="2">
        <f t="shared" si="4"/>
        <v>12.512741195077899</v>
      </c>
      <c r="I120" s="2">
        <f t="shared" si="6"/>
        <v>0.15659885918222294</v>
      </c>
      <c r="J120" s="2">
        <f t="shared" si="23"/>
        <v>108796.84488320435</v>
      </c>
      <c r="K120" s="2">
        <f t="shared" si="24"/>
        <v>43518.737953281743</v>
      </c>
      <c r="L120" s="2">
        <f t="shared" si="25"/>
        <v>86010553952.906021</v>
      </c>
      <c r="M120" s="2">
        <f t="shared" si="15"/>
        <v>25.177735846053018</v>
      </c>
      <c r="N120" s="2">
        <f t="shared" si="16"/>
        <v>0.20538902335165687</v>
      </c>
      <c r="O120" s="2">
        <f t="shared" si="26"/>
        <v>34431313544.24086</v>
      </c>
      <c r="P120" s="2">
        <f t="shared" si="27"/>
        <v>13772525417.696344</v>
      </c>
      <c r="Q120">
        <v>5.3220000000000001</v>
      </c>
      <c r="R120">
        <v>3.0635957440068622</v>
      </c>
    </row>
    <row r="121" spans="1:19" x14ac:dyDescent="0.25">
      <c r="A121">
        <v>119</v>
      </c>
      <c r="B121">
        <f t="shared" si="19"/>
        <v>101684.46996616025</v>
      </c>
      <c r="C121">
        <f t="shared" si="8"/>
        <v>332297.12920686038</v>
      </c>
      <c r="D121">
        <f t="shared" si="21"/>
        <v>3.1281581775077338</v>
      </c>
      <c r="E121" s="2">
        <f t="shared" si="9"/>
        <v>1.2561969686600925</v>
      </c>
      <c r="F121" s="2">
        <f t="shared" si="10"/>
        <v>0.50247878746403696</v>
      </c>
      <c r="G121" s="2">
        <f t="shared" si="22"/>
        <v>318085.10625018377</v>
      </c>
      <c r="H121" s="2">
        <f t="shared" si="4"/>
        <v>12.670074255673429</v>
      </c>
      <c r="I121" s="2">
        <f t="shared" si="6"/>
        <v>0.15733306059552987</v>
      </c>
      <c r="J121" s="2">
        <f t="shared" si="23"/>
        <v>127735.72293129872</v>
      </c>
      <c r="K121" s="2">
        <f t="shared" si="24"/>
        <v>51094.289172519486</v>
      </c>
      <c r="L121" s="2">
        <f t="shared" si="25"/>
        <v>105698767650.39523</v>
      </c>
      <c r="M121" s="2">
        <f t="shared" si="15"/>
        <v>25.38385907081798</v>
      </c>
      <c r="N121" s="2">
        <f t="shared" si="16"/>
        <v>0.20612322476496203</v>
      </c>
      <c r="O121" s="2">
        <f t="shared" si="26"/>
        <v>42446214027.23349</v>
      </c>
      <c r="P121" s="2">
        <f t="shared" si="27"/>
        <v>16978485610.893394</v>
      </c>
      <c r="Q121">
        <v>5.3220000000000001</v>
      </c>
      <c r="R121">
        <v>3.0635957440068622</v>
      </c>
    </row>
    <row r="122" spans="1:19" x14ac:dyDescent="0.25">
      <c r="A122" s="2">
        <v>120</v>
      </c>
      <c r="B122">
        <f t="shared" si="19"/>
        <v>119479.25221023829</v>
      </c>
      <c r="C122">
        <f t="shared" si="8"/>
        <v>348911.98566720344</v>
      </c>
      <c r="D122">
        <f t="shared" si="21"/>
        <v>3.1178066899213341</v>
      </c>
      <c r="E122" s="2">
        <f t="shared" si="9"/>
        <v>1.2553644817480103</v>
      </c>
      <c r="F122" s="2">
        <f t="shared" si="10"/>
        <v>0.50214579269920412</v>
      </c>
      <c r="G122" s="2">
        <f t="shared" si="22"/>
        <v>372513.21184787928</v>
      </c>
      <c r="H122" s="2">
        <f t="shared" si="4"/>
        <v>12.828027784220772</v>
      </c>
      <c r="I122" s="2">
        <f t="shared" si="6"/>
        <v>0.15795352854734368</v>
      </c>
      <c r="J122" s="2">
        <f t="shared" si="23"/>
        <v>149990.00953054562</v>
      </c>
      <c r="K122" s="2">
        <f t="shared" si="24"/>
        <v>59996.003812218245</v>
      </c>
      <c r="L122" s="2">
        <f t="shared" si="25"/>
        <v>129974324433.11118</v>
      </c>
      <c r="M122" s="2">
        <f t="shared" si="15"/>
        <v>25.590602763534754</v>
      </c>
      <c r="N122" s="2">
        <f t="shared" si="16"/>
        <v>0.20674369271677406</v>
      </c>
      <c r="O122" s="2">
        <f t="shared" si="26"/>
        <v>52333312055.545441</v>
      </c>
      <c r="P122" s="2">
        <f t="shared" si="27"/>
        <v>20933324822.218174</v>
      </c>
      <c r="Q122">
        <v>5.3220000000000001</v>
      </c>
      <c r="R122">
        <v>3.0635957440068622</v>
      </c>
    </row>
    <row r="123" spans="1:19" x14ac:dyDescent="0.25">
      <c r="A123">
        <v>121</v>
      </c>
      <c r="B123">
        <f t="shared" si="19"/>
        <v>140388.12134703001</v>
      </c>
      <c r="C123">
        <f t="shared" si="8"/>
        <v>366357.58495056361</v>
      </c>
      <c r="D123">
        <f t="shared" si="21"/>
        <v>3.1091177511605821</v>
      </c>
      <c r="E123" s="2">
        <f t="shared" si="9"/>
        <v>1.2546639915626057</v>
      </c>
      <c r="F123" s="2">
        <f t="shared" si="10"/>
        <v>0.50186559662504227</v>
      </c>
      <c r="G123" s="2">
        <f t="shared" si="22"/>
        <v>436483.20013213687</v>
      </c>
      <c r="H123" s="2">
        <f t="shared" si="4"/>
        <v>12.986505165851336</v>
      </c>
      <c r="I123" s="2">
        <f t="shared" si="6"/>
        <v>0.15847738163056313</v>
      </c>
      <c r="J123" s="2">
        <f t="shared" si="23"/>
        <v>176139.92069724013</v>
      </c>
      <c r="K123" s="2">
        <f t="shared" si="24"/>
        <v>70455.968278896049</v>
      </c>
      <c r="L123" s="2">
        <f t="shared" si="25"/>
        <v>159908931071.9032</v>
      </c>
      <c r="M123" s="2">
        <f t="shared" si="15"/>
        <v>25.797870309334751</v>
      </c>
      <c r="N123" s="2">
        <f t="shared" si="16"/>
        <v>0.20726754579999707</v>
      </c>
      <c r="O123" s="2">
        <f t="shared" si="26"/>
        <v>64530195960.024689</v>
      </c>
      <c r="P123" s="2">
        <f t="shared" si="27"/>
        <v>25812078384.009876</v>
      </c>
      <c r="Q123">
        <v>5.3220000000000001</v>
      </c>
      <c r="R123">
        <v>3.0635957440068622</v>
      </c>
    </row>
    <row r="124" spans="1:19" x14ac:dyDescent="0.25">
      <c r="A124" s="2">
        <v>122</v>
      </c>
      <c r="B124">
        <f t="shared" si="19"/>
        <v>164956.04258276027</v>
      </c>
      <c r="C124">
        <f t="shared" si="8"/>
        <v>384675.46419809182</v>
      </c>
      <c r="D124">
        <f t="shared" si="21"/>
        <v>3.1018235029183132</v>
      </c>
      <c r="E124" s="2">
        <f t="shared" si="9"/>
        <v>1.2540747291519028</v>
      </c>
      <c r="F124" s="2">
        <f t="shared" si="10"/>
        <v>0.50162989166076111</v>
      </c>
      <c r="G124" s="2">
        <f t="shared" si="22"/>
        <v>511664.52983159991</v>
      </c>
      <c r="H124" s="2">
        <f t="shared" si="4"/>
        <v>13.145424474101718</v>
      </c>
      <c r="I124" s="2">
        <f t="shared" si="6"/>
        <v>0.15891930825038258</v>
      </c>
      <c r="J124" s="2">
        <f t="shared" si="23"/>
        <v>206867.20442394484</v>
      </c>
      <c r="K124" s="2">
        <f t="shared" si="24"/>
        <v>82746.881769577929</v>
      </c>
      <c r="L124" s="2">
        <f t="shared" si="25"/>
        <v>196824790526.6691</v>
      </c>
      <c r="M124" s="2">
        <f t="shared" si="15"/>
        <v>26.005579781754566</v>
      </c>
      <c r="N124" s="2">
        <f t="shared" si="16"/>
        <v>0.20770947241981474</v>
      </c>
      <c r="O124" s="2">
        <f t="shared" si="26"/>
        <v>79576737889.142532</v>
      </c>
      <c r="P124" s="2">
        <f t="shared" si="27"/>
        <v>31830695155.657013</v>
      </c>
      <c r="Q124">
        <v>5.3220000000000001</v>
      </c>
      <c r="R124">
        <v>3.0635957440068622</v>
      </c>
    </row>
    <row r="125" spans="1:19" x14ac:dyDescent="0.25">
      <c r="A125">
        <v>123</v>
      </c>
      <c r="B125">
        <f t="shared" si="19"/>
        <v>193823.35003474334</v>
      </c>
      <c r="C125">
        <f t="shared" si="8"/>
        <v>403909.23740799644</v>
      </c>
      <c r="D125">
        <f t="shared" si="21"/>
        <v>3.0956994860008882</v>
      </c>
      <c r="E125" s="2">
        <f t="shared" si="9"/>
        <v>1.2535791466559836</v>
      </c>
      <c r="F125" s="2">
        <f t="shared" si="10"/>
        <v>0.50143165866239348</v>
      </c>
      <c r="G125" s="2">
        <f t="shared" si="22"/>
        <v>600018.84507752524</v>
      </c>
      <c r="H125" s="2">
        <f t="shared" si="4"/>
        <v>13.304716342167589</v>
      </c>
      <c r="I125" s="2">
        <f t="shared" si="6"/>
        <v>0.15929186806587126</v>
      </c>
      <c r="J125" s="2">
        <f t="shared" si="23"/>
        <v>242972.90973855756</v>
      </c>
      <c r="K125" s="2">
        <f t="shared" si="24"/>
        <v>97189.163895423029</v>
      </c>
      <c r="L125" s="2">
        <f t="shared" si="25"/>
        <v>242353154145.68997</v>
      </c>
      <c r="M125" s="2">
        <f t="shared" si="15"/>
        <v>26.213661813989869</v>
      </c>
      <c r="N125" s="2">
        <f t="shared" si="16"/>
        <v>0.20808203223530342</v>
      </c>
      <c r="O125" s="2">
        <f t="shared" si="26"/>
        <v>98139002683.302734</v>
      </c>
      <c r="P125" s="2">
        <f t="shared" si="27"/>
        <v>39255601073.321098</v>
      </c>
      <c r="Q125">
        <v>5.3220000000000001</v>
      </c>
      <c r="R125">
        <v>3.0635957440068622</v>
      </c>
    </row>
    <row r="126" spans="1:19" x14ac:dyDescent="0.25">
      <c r="A126" s="2">
        <v>124</v>
      </c>
      <c r="B126">
        <f t="shared" si="19"/>
        <v>227742.43629082345</v>
      </c>
      <c r="C126">
        <f t="shared" si="8"/>
        <v>424104.69927839626</v>
      </c>
      <c r="D126">
        <f t="shared" si="21"/>
        <v>3.0905575381832331</v>
      </c>
      <c r="E126" s="2">
        <f t="shared" si="9"/>
        <v>1.25316243143752</v>
      </c>
      <c r="F126" s="2">
        <f t="shared" si="10"/>
        <v>0.50126497257500802</v>
      </c>
      <c r="G126" s="2">
        <f t="shared" si="22"/>
        <v>703851.10324281908</v>
      </c>
      <c r="H126" s="2">
        <f t="shared" si="4"/>
        <v>13.464322111695132</v>
      </c>
      <c r="I126" s="2">
        <f t="shared" si="6"/>
        <v>0.15960576952754302</v>
      </c>
      <c r="J126" s="2">
        <f t="shared" si="23"/>
        <v>285398.2652037128</v>
      </c>
      <c r="K126" s="2">
        <f t="shared" si="24"/>
        <v>114159.30608148512</v>
      </c>
      <c r="L126" s="2">
        <f t="shared" si="25"/>
        <v>298506560477.56323</v>
      </c>
      <c r="M126" s="2">
        <f t="shared" si="15"/>
        <v>26.422057747686843</v>
      </c>
      <c r="N126" s="2">
        <f t="shared" si="16"/>
        <v>0.2083959336969734</v>
      </c>
      <c r="O126" s="2">
        <f t="shared" si="26"/>
        <v>121038745438.7966</v>
      </c>
      <c r="P126" s="2">
        <f t="shared" si="27"/>
        <v>48415498175.518639</v>
      </c>
      <c r="Q126">
        <v>5.3220000000000001</v>
      </c>
      <c r="R126">
        <v>3.0635957440068622</v>
      </c>
    </row>
    <row r="127" spans="1:19" x14ac:dyDescent="0.25">
      <c r="A127">
        <v>125</v>
      </c>
      <c r="B127">
        <f t="shared" si="19"/>
        <v>267597.36264171754</v>
      </c>
      <c r="C127">
        <f t="shared" si="8"/>
        <v>445309.93424231611</v>
      </c>
      <c r="D127">
        <f t="shared" si="21"/>
        <v>3.0862398745159836</v>
      </c>
      <c r="E127" s="2">
        <f t="shared" si="9"/>
        <v>1.2528120894687349</v>
      </c>
      <c r="F127" s="2">
        <f t="shared" si="10"/>
        <v>0.50112483578749401</v>
      </c>
      <c r="G127" s="2">
        <f t="shared" si="22"/>
        <v>825869.65090018255</v>
      </c>
      <c r="H127" s="2">
        <f t="shared" si="4"/>
        <v>13.624192232423283</v>
      </c>
      <c r="I127" s="2">
        <f t="shared" si="6"/>
        <v>0.15987012072815077</v>
      </c>
      <c r="J127" s="2">
        <f t="shared" si="23"/>
        <v>335249.21102749294</v>
      </c>
      <c r="K127" s="2">
        <f t="shared" si="24"/>
        <v>134099.68441099717</v>
      </c>
      <c r="L127" s="2">
        <f t="shared" si="25"/>
        <v>367767959935.08484</v>
      </c>
      <c r="M127" s="2">
        <f t="shared" si="15"/>
        <v>26.630718032584426</v>
      </c>
      <c r="N127" s="2">
        <f t="shared" si="16"/>
        <v>0.20866028489758293</v>
      </c>
      <c r="O127" s="2">
        <f t="shared" si="26"/>
        <v>149289804117.44125</v>
      </c>
      <c r="P127" s="2">
        <f t="shared" si="27"/>
        <v>59715921646.976494</v>
      </c>
      <c r="Q127">
        <v>5.3220000000000001</v>
      </c>
      <c r="R127">
        <v>3.0635957440068622</v>
      </c>
    </row>
    <row r="128" spans="1:19" x14ac:dyDescent="0.25">
      <c r="A128" s="2">
        <v>126</v>
      </c>
      <c r="B128">
        <f t="shared" si="19"/>
        <v>314426.90110401815</v>
      </c>
      <c r="C128">
        <f t="shared" si="8"/>
        <v>467575.43095443194</v>
      </c>
      <c r="D128">
        <f t="shared" si="21"/>
        <v>3.0826141475158404</v>
      </c>
      <c r="E128" s="2">
        <f t="shared" si="9"/>
        <v>1.2525175893093115</v>
      </c>
      <c r="F128" s="2">
        <f t="shared" si="10"/>
        <v>0.50100703572372463</v>
      </c>
      <c r="G128" s="2">
        <f t="shared" si="22"/>
        <v>969256.81370281032</v>
      </c>
      <c r="H128" s="2">
        <f t="shared" si="4"/>
        <v>13.784284885379821</v>
      </c>
      <c r="I128" s="2">
        <f t="shared" si="6"/>
        <v>0.16009265295653741</v>
      </c>
      <c r="J128" s="2">
        <f t="shared" si="23"/>
        <v>393825.22418480209</v>
      </c>
      <c r="K128" s="2">
        <f t="shared" si="24"/>
        <v>157530.08967392085</v>
      </c>
      <c r="L128" s="2">
        <f t="shared" si="25"/>
        <v>453200672372.61108</v>
      </c>
      <c r="M128" s="2">
        <f t="shared" si="15"/>
        <v>26.839600849710397</v>
      </c>
      <c r="N128" s="2">
        <f t="shared" si="16"/>
        <v>0.20888281712597134</v>
      </c>
      <c r="O128" s="2">
        <f t="shared" si="26"/>
        <v>184142998918.9346</v>
      </c>
      <c r="P128" s="2">
        <f t="shared" si="27"/>
        <v>73657199567.573853</v>
      </c>
      <c r="Q128">
        <v>5.3220000000000001</v>
      </c>
      <c r="R128">
        <v>3.0635957440068622</v>
      </c>
    </row>
    <row r="129" spans="1:18" x14ac:dyDescent="0.25">
      <c r="A129">
        <v>127</v>
      </c>
      <c r="B129">
        <f t="shared" si="19"/>
        <v>369451.60879722133</v>
      </c>
      <c r="C129">
        <f t="shared" si="8"/>
        <v>490954.20250215358</v>
      </c>
      <c r="D129">
        <f t="shared" si="21"/>
        <v>3.0795693209396817</v>
      </c>
      <c r="E129" s="2">
        <f t="shared" si="9"/>
        <v>1.2522700587178177</v>
      </c>
      <c r="F129" s="2">
        <f t="shared" si="10"/>
        <v>0.50090802348712715</v>
      </c>
      <c r="G129" s="2">
        <f t="shared" si="22"/>
        <v>1137751.8400237318</v>
      </c>
      <c r="H129" s="2">
        <f t="shared" si="4"/>
        <v>13.944564803125422</v>
      </c>
      <c r="I129" s="2">
        <f t="shared" si="6"/>
        <v>0.16027991774560135</v>
      </c>
      <c r="J129" s="2">
        <f t="shared" si="23"/>
        <v>462653.18784188858</v>
      </c>
      <c r="K129" s="2">
        <f t="shared" si="24"/>
        <v>185061.27513675546</v>
      </c>
      <c r="L129" s="2">
        <f t="shared" si="25"/>
        <v>558584047264.20911</v>
      </c>
      <c r="M129" s="2">
        <f t="shared" si="15"/>
        <v>27.048670931625431</v>
      </c>
      <c r="N129" s="2">
        <f t="shared" si="16"/>
        <v>0.20907008191503351</v>
      </c>
      <c r="O129" s="2">
        <f t="shared" si="26"/>
        <v>227141526871.99347</v>
      </c>
      <c r="P129" s="2">
        <f t="shared" si="27"/>
        <v>90856610748.797394</v>
      </c>
      <c r="Q129">
        <v>5.3220000000000001</v>
      </c>
      <c r="R129">
        <v>3.0635957440068622</v>
      </c>
    </row>
    <row r="130" spans="1:18" x14ac:dyDescent="0.25">
      <c r="A130" s="2">
        <v>128</v>
      </c>
      <c r="B130">
        <f t="shared" si="19"/>
        <v>434105.64033673506</v>
      </c>
      <c r="C130">
        <f t="shared" si="8"/>
        <v>515501.91262726131</v>
      </c>
      <c r="D130">
        <f t="shared" si="21"/>
        <v>3.0770122202053702</v>
      </c>
      <c r="E130" s="2">
        <f t="shared" si="9"/>
        <v>1.2520620267206664</v>
      </c>
      <c r="F130" s="2">
        <f t="shared" si="10"/>
        <v>0.50082481068826656</v>
      </c>
      <c r="G130" s="2">
        <f t="shared" si="22"/>
        <v>1335748.360176211</v>
      </c>
      <c r="H130" s="2">
        <f t="shared" si="4"/>
        <v>14.105002262176525</v>
      </c>
      <c r="I130" s="2">
        <f t="shared" si="6"/>
        <v>0.16043745905110285</v>
      </c>
      <c r="J130" s="2">
        <f t="shared" si="23"/>
        <v>543527.18785088509</v>
      </c>
      <c r="K130" s="2">
        <f t="shared" si="24"/>
        <v>217410.87514035407</v>
      </c>
      <c r="L130" s="2">
        <f t="shared" si="25"/>
        <v>688580834459.5647</v>
      </c>
      <c r="M130" s="2">
        <f t="shared" si="15"/>
        <v>27.257898554845966</v>
      </c>
      <c r="N130" s="2">
        <f t="shared" si="16"/>
        <v>0.20922762322053501</v>
      </c>
      <c r="O130" s="2">
        <f t="shared" si="26"/>
        <v>280189304902.04803</v>
      </c>
      <c r="P130" s="2">
        <f t="shared" si="27"/>
        <v>112075721960.81921</v>
      </c>
      <c r="Q130">
        <v>5.3220000000000001</v>
      </c>
      <c r="R130">
        <v>3.0635957440068622</v>
      </c>
    </row>
    <row r="131" spans="1:18" x14ac:dyDescent="0.25">
      <c r="A131">
        <v>129</v>
      </c>
      <c r="B131">
        <f t="shared" si="19"/>
        <v>510074.1273956637</v>
      </c>
      <c r="C131">
        <f t="shared" si="8"/>
        <v>541277.00825862435</v>
      </c>
      <c r="D131">
        <f t="shared" si="21"/>
        <v>3.0748646463948264</v>
      </c>
      <c r="E131" s="2">
        <f t="shared" si="9"/>
        <v>1.2518872047559633</v>
      </c>
      <c r="F131" s="2">
        <f t="shared" si="10"/>
        <v>0.50075488190238537</v>
      </c>
      <c r="G131" s="2">
        <f t="shared" si="22"/>
        <v>1568408.9013696171</v>
      </c>
      <c r="H131" s="2">
        <f t="shared" ref="H131:H194" si="28">LN(G131)</f>
        <v>14.265572224830279</v>
      </c>
      <c r="I131" s="2">
        <f t="shared" si="6"/>
        <v>0.16056996265375467</v>
      </c>
      <c r="J131" s="2">
        <f t="shared" si="23"/>
        <v>638555.27356369456</v>
      </c>
      <c r="K131" s="2">
        <f t="shared" si="24"/>
        <v>255422.10942547786</v>
      </c>
      <c r="L131" s="2">
        <f t="shared" si="25"/>
        <v>848943677859.54211</v>
      </c>
      <c r="M131" s="2">
        <f t="shared" si="15"/>
        <v>27.467258681669151</v>
      </c>
      <c r="N131" s="2">
        <f t="shared" si="16"/>
        <v>0.20936012682318506</v>
      </c>
      <c r="O131" s="2">
        <f t="shared" si="26"/>
        <v>345635288082.32404</v>
      </c>
      <c r="P131" s="2">
        <f t="shared" si="27"/>
        <v>138254115232.92963</v>
      </c>
      <c r="Q131">
        <v>5.3220000000000001</v>
      </c>
      <c r="R131">
        <v>3.0635957440068622</v>
      </c>
    </row>
    <row r="132" spans="1:18" x14ac:dyDescent="0.25">
      <c r="A132" s="2">
        <v>130</v>
      </c>
      <c r="B132">
        <f t="shared" si="19"/>
        <v>599337.09968990483</v>
      </c>
      <c r="C132">
        <f t="shared" si="8"/>
        <v>568340.85867155564</v>
      </c>
      <c r="D132">
        <f t="shared" si="21"/>
        <v>3.0730609602616386</v>
      </c>
      <c r="E132" s="2">
        <f t="shared" si="9"/>
        <v>1.2517403012757133</v>
      </c>
      <c r="F132" s="2">
        <f t="shared" si="10"/>
        <v>0.50069612051028534</v>
      </c>
      <c r="G132" s="2">
        <f t="shared" si="22"/>
        <v>1841799.4430934843</v>
      </c>
      <c r="H132" s="2">
        <f t="shared" si="28"/>
        <v>14.426253609898572</v>
      </c>
      <c r="I132" s="2">
        <f t="shared" ref="I132:I195" si="29">(H132-H131)</f>
        <v>0.16068138506829222</v>
      </c>
      <c r="J132" s="2">
        <f t="shared" si="23"/>
        <v>750214.40173155372</v>
      </c>
      <c r="K132" s="2">
        <f t="shared" si="24"/>
        <v>300085.76069262146</v>
      </c>
      <c r="L132" s="2">
        <f t="shared" si="25"/>
        <v>1046769876988.5438</v>
      </c>
      <c r="M132" s="2">
        <f t="shared" si="15"/>
        <v>27.676730230906873</v>
      </c>
      <c r="N132" s="2">
        <f t="shared" si="16"/>
        <v>0.2094715492377226</v>
      </c>
      <c r="O132" s="2">
        <f t="shared" si="26"/>
        <v>426377497267.87866</v>
      </c>
      <c r="P132" s="2">
        <f t="shared" si="27"/>
        <v>170550998907.15146</v>
      </c>
      <c r="Q132">
        <v>5.3220000000000001</v>
      </c>
      <c r="R132">
        <v>3.0635957440068622</v>
      </c>
    </row>
    <row r="133" spans="1:18" x14ac:dyDescent="0.25">
      <c r="A133">
        <v>131</v>
      </c>
      <c r="B133">
        <f t="shared" si="19"/>
        <v>704221.09213563823</v>
      </c>
      <c r="C133">
        <f t="shared" si="8"/>
        <v>596757.90160513343</v>
      </c>
      <c r="D133">
        <f t="shared" si="21"/>
        <v>3.071546058630068</v>
      </c>
      <c r="E133" s="2">
        <f t="shared" si="9"/>
        <v>1.2516168649056556</v>
      </c>
      <c r="F133" s="2">
        <f t="shared" si="10"/>
        <v>0.50064674596226222</v>
      </c>
      <c r="G133" s="2">
        <f t="shared" si="22"/>
        <v>2163047.5199533817</v>
      </c>
      <c r="H133" s="2">
        <f t="shared" si="28"/>
        <v>14.587028674159141</v>
      </c>
      <c r="I133" s="2">
        <f t="shared" si="29"/>
        <v>0.16077506426056942</v>
      </c>
      <c r="J133" s="2">
        <f t="shared" si="23"/>
        <v>881414.99553924438</v>
      </c>
      <c r="K133" s="2">
        <f t="shared" si="24"/>
        <v>352565.99821569771</v>
      </c>
      <c r="L133" s="2">
        <f t="shared" si="25"/>
        <v>1290815699079.5681</v>
      </c>
      <c r="M133" s="2">
        <f t="shared" si="15"/>
        <v>27.886295459336878</v>
      </c>
      <c r="N133" s="2">
        <f t="shared" si="16"/>
        <v>0.20956522843000513</v>
      </c>
      <c r="O133" s="2">
        <f t="shared" si="26"/>
        <v>525991363181.29755</v>
      </c>
      <c r="P133" s="2">
        <f t="shared" si="27"/>
        <v>210396545272.51898</v>
      </c>
      <c r="Q133">
        <v>5.3220000000000001</v>
      </c>
      <c r="R133">
        <v>3.0635957440068622</v>
      </c>
    </row>
    <row r="134" spans="1:18" x14ac:dyDescent="0.25">
      <c r="A134" s="2">
        <v>132</v>
      </c>
      <c r="B134">
        <f t="shared" si="19"/>
        <v>827459.7832593749</v>
      </c>
      <c r="C134">
        <f t="shared" si="8"/>
        <v>626595.79668539017</v>
      </c>
      <c r="D134">
        <f t="shared" si="21"/>
        <v>3.0702736786945795</v>
      </c>
      <c r="E134" s="2">
        <f t="shared" si="9"/>
        <v>1.251513151915393</v>
      </c>
      <c r="F134" s="2">
        <f t="shared" si="10"/>
        <v>0.50060526076615719</v>
      </c>
      <c r="G134" s="2">
        <f t="shared" si="22"/>
        <v>2540527.9927195804</v>
      </c>
      <c r="H134" s="2">
        <f t="shared" si="28"/>
        <v>14.747882488541947</v>
      </c>
      <c r="I134" s="2">
        <f t="shared" si="29"/>
        <v>0.16085381438280599</v>
      </c>
      <c r="J134" s="2">
        <f t="shared" si="23"/>
        <v>1035576.8014301682</v>
      </c>
      <c r="K134" s="2">
        <f t="shared" si="24"/>
        <v>414230.72057206731</v>
      </c>
      <c r="L134" s="2">
        <f t="shared" si="25"/>
        <v>1591884161599.6606</v>
      </c>
      <c r="M134" s="2">
        <f t="shared" si="15"/>
        <v>28.095939437889115</v>
      </c>
      <c r="N134" s="2">
        <f t="shared" si="16"/>
        <v>0.20964397855223638</v>
      </c>
      <c r="O134" s="2">
        <f t="shared" si="26"/>
        <v>648888070921.04431</v>
      </c>
      <c r="P134" s="2">
        <f t="shared" si="27"/>
        <v>259555228368.41776</v>
      </c>
      <c r="Q134">
        <v>5.3220000000000001</v>
      </c>
      <c r="R134">
        <v>3.0635957440068622</v>
      </c>
    </row>
    <row r="135" spans="1:18" x14ac:dyDescent="0.25">
      <c r="A135">
        <v>133</v>
      </c>
      <c r="B135">
        <f t="shared" si="19"/>
        <v>972265.2453297656</v>
      </c>
      <c r="C135">
        <f t="shared" si="8"/>
        <v>657925.58651965973</v>
      </c>
      <c r="D135">
        <f t="shared" si="21"/>
        <v>3.0692049765468763</v>
      </c>
      <c r="E135" s="2">
        <f t="shared" si="9"/>
        <v>1.2514260143378009</v>
      </c>
      <c r="F135" s="2">
        <f t="shared" si="10"/>
        <v>0.50057040573512035</v>
      </c>
      <c r="G135" s="2">
        <f t="shared" si="22"/>
        <v>2984081.3294896861</v>
      </c>
      <c r="H135" s="2">
        <f t="shared" si="28"/>
        <v>14.908802495125286</v>
      </c>
      <c r="I135" s="2">
        <f t="shared" si="29"/>
        <v>0.16092000658333916</v>
      </c>
      <c r="J135" s="2">
        <f t="shared" si="23"/>
        <v>1216718.0208421927</v>
      </c>
      <c r="K135" s="2">
        <f t="shared" si="24"/>
        <v>486687.20833687711</v>
      </c>
      <c r="L135" s="2">
        <f t="shared" si="25"/>
        <v>1963303458926.8677</v>
      </c>
      <c r="M135" s="2">
        <f t="shared" si="15"/>
        <v>28.305649608641886</v>
      </c>
      <c r="N135" s="2">
        <f t="shared" si="16"/>
        <v>0.20971017075277132</v>
      </c>
      <c r="O135" s="2">
        <f t="shared" si="26"/>
        <v>800509917491.63916</v>
      </c>
      <c r="P135" s="2">
        <f t="shared" si="27"/>
        <v>320203966996.6557</v>
      </c>
      <c r="Q135">
        <v>5.3220000000000001</v>
      </c>
      <c r="R135">
        <v>3.0635957440068622</v>
      </c>
    </row>
    <row r="136" spans="1:18" x14ac:dyDescent="0.25">
      <c r="A136" s="2">
        <v>134</v>
      </c>
      <c r="B136">
        <f t="shared" si="19"/>
        <v>1142411.6632624746</v>
      </c>
      <c r="C136">
        <f t="shared" si="8"/>
        <v>690821.86584564275</v>
      </c>
      <c r="D136">
        <f t="shared" si="21"/>
        <v>3.068307335198873</v>
      </c>
      <c r="E136" s="2">
        <f t="shared" si="9"/>
        <v>1.2513528055960519</v>
      </c>
      <c r="F136" s="2">
        <f t="shared" si="10"/>
        <v>0.50054112223842073</v>
      </c>
      <c r="G136" s="2">
        <f t="shared" si="22"/>
        <v>3505270.0862049954</v>
      </c>
      <c r="H136" s="2">
        <f t="shared" si="28"/>
        <v>15.069778132887192</v>
      </c>
      <c r="I136" s="2">
        <f t="shared" si="29"/>
        <v>0.16097563776190604</v>
      </c>
      <c r="J136" s="2">
        <f t="shared" si="23"/>
        <v>1429560.0399691497</v>
      </c>
      <c r="K136" s="2">
        <f t="shared" si="24"/>
        <v>571824.0159876598</v>
      </c>
      <c r="L136" s="2">
        <f t="shared" si="25"/>
        <v>2421517221245.0518</v>
      </c>
      <c r="M136" s="2">
        <f t="shared" si="15"/>
        <v>28.515415410573222</v>
      </c>
      <c r="N136" s="2">
        <f t="shared" si="16"/>
        <v>0.20976580193133643</v>
      </c>
      <c r="O136" s="2">
        <f t="shared" si="26"/>
        <v>987571334149.85962</v>
      </c>
      <c r="P136" s="2">
        <f t="shared" si="27"/>
        <v>395028533659.94379</v>
      </c>
      <c r="Q136">
        <v>5.3220000000000001</v>
      </c>
      <c r="R136">
        <v>3.0635957440068622</v>
      </c>
    </row>
    <row r="137" spans="1:18" x14ac:dyDescent="0.25">
      <c r="A137">
        <v>135</v>
      </c>
      <c r="B137">
        <f t="shared" si="19"/>
        <v>1342333.7043334076</v>
      </c>
      <c r="C137">
        <f t="shared" si="8"/>
        <v>725362.95913792495</v>
      </c>
      <c r="D137">
        <f t="shared" si="21"/>
        <v>3.0675533647775723</v>
      </c>
      <c r="E137" s="2">
        <f t="shared" si="9"/>
        <v>1.2512913009520334</v>
      </c>
      <c r="F137" s="2">
        <f t="shared" si="10"/>
        <v>0.5005165203808134</v>
      </c>
      <c r="G137" s="2">
        <f t="shared" si="22"/>
        <v>4117680.2713822871</v>
      </c>
      <c r="H137" s="2">
        <f t="shared" si="28"/>
        <v>15.230800521832014</v>
      </c>
      <c r="I137" s="2">
        <f t="shared" si="29"/>
        <v>0.16102238894482213</v>
      </c>
      <c r="J137" s="2">
        <f t="shared" si="23"/>
        <v>1679650.4872071117</v>
      </c>
      <c r="K137" s="2">
        <f t="shared" si="24"/>
        <v>671860.19488284469</v>
      </c>
      <c r="L137" s="2">
        <f t="shared" si="25"/>
        <v>2986812746433.7095</v>
      </c>
      <c r="M137" s="2">
        <f t="shared" si="15"/>
        <v>28.725227963687477</v>
      </c>
      <c r="N137" s="2">
        <f t="shared" si="16"/>
        <v>0.20981255311425429</v>
      </c>
      <c r="O137" s="2">
        <f t="shared" si="26"/>
        <v>1218356247718.0078</v>
      </c>
      <c r="P137" s="2">
        <f t="shared" si="27"/>
        <v>487342499087.20319</v>
      </c>
      <c r="Q137">
        <v>5.3220000000000001</v>
      </c>
      <c r="R137">
        <v>3.0635957440068622</v>
      </c>
    </row>
    <row r="138" spans="1:18" x14ac:dyDescent="0.25">
      <c r="A138" s="2">
        <v>136</v>
      </c>
      <c r="B138">
        <f t="shared" si="19"/>
        <v>1577242.1025917539</v>
      </c>
      <c r="C138">
        <f t="shared" si="8"/>
        <v>761631.10709482117</v>
      </c>
      <c r="D138">
        <f t="shared" si="21"/>
        <v>3.0669200637169309</v>
      </c>
      <c r="E138" s="2">
        <f t="shared" si="9"/>
        <v>1.2512396304861964</v>
      </c>
      <c r="F138" s="2">
        <f t="shared" si="10"/>
        <v>0.50049585219447856</v>
      </c>
      <c r="G138" s="2">
        <f t="shared" si="22"/>
        <v>4837275.4497777279</v>
      </c>
      <c r="H138" s="2">
        <f t="shared" si="28"/>
        <v>15.391862196592196</v>
      </c>
      <c r="I138" s="2">
        <f t="shared" si="29"/>
        <v>0.16106167476018207</v>
      </c>
      <c r="J138" s="2">
        <f t="shared" si="23"/>
        <v>1973507.8256341775</v>
      </c>
      <c r="K138" s="2">
        <f t="shared" si="24"/>
        <v>789403.13025367109</v>
      </c>
      <c r="L138" s="2">
        <f t="shared" si="25"/>
        <v>3684219456136.8101</v>
      </c>
      <c r="M138" s="2">
        <f t="shared" si="15"/>
        <v>28.935079802617093</v>
      </c>
      <c r="N138" s="2">
        <f t="shared" si="16"/>
        <v>0.20985183892961601</v>
      </c>
      <c r="O138" s="2">
        <f t="shared" si="26"/>
        <v>1503084950098.052</v>
      </c>
      <c r="P138" s="2">
        <f t="shared" si="27"/>
        <v>601233980039.22083</v>
      </c>
      <c r="Q138">
        <v>5.3220000000000001</v>
      </c>
      <c r="R138">
        <v>3.0635957440068622</v>
      </c>
    </row>
    <row r="139" spans="1:18" x14ac:dyDescent="0.25">
      <c r="A139">
        <v>137</v>
      </c>
      <c r="B139">
        <f t="shared" si="19"/>
        <v>1853259.470545311</v>
      </c>
      <c r="C139">
        <f t="shared" si="8"/>
        <v>799712.66244956222</v>
      </c>
      <c r="D139">
        <f t="shared" si="21"/>
        <v>3.0663881148851506</v>
      </c>
      <c r="E139" s="2">
        <f t="shared" si="9"/>
        <v>1.2511962226614752</v>
      </c>
      <c r="F139" s="2">
        <f t="shared" si="10"/>
        <v>0.50047848906459014</v>
      </c>
      <c r="G139" s="2">
        <f t="shared" si="22"/>
        <v>5682812.814278488</v>
      </c>
      <c r="H139" s="2">
        <f t="shared" si="28"/>
        <v>15.552956881900879</v>
      </c>
      <c r="I139" s="2">
        <f t="shared" si="29"/>
        <v>0.16109468530868298</v>
      </c>
      <c r="J139" s="2">
        <f t="shared" si="23"/>
        <v>2318791.2491578986</v>
      </c>
      <c r="K139" s="2">
        <f t="shared" si="24"/>
        <v>927516.49966315948</v>
      </c>
      <c r="L139" s="2">
        <f t="shared" si="25"/>
        <v>4544617365909.1396</v>
      </c>
      <c r="M139" s="2">
        <f t="shared" si="15"/>
        <v>29.144964652095208</v>
      </c>
      <c r="N139" s="2">
        <f t="shared" si="16"/>
        <v>0.20988484947811514</v>
      </c>
      <c r="O139" s="2">
        <f t="shared" si="26"/>
        <v>1854366723528.8093</v>
      </c>
      <c r="P139" s="2">
        <f t="shared" si="27"/>
        <v>741746689411.5238</v>
      </c>
      <c r="Q139">
        <v>5.3220000000000001</v>
      </c>
      <c r="R139">
        <v>3.0635957440068622</v>
      </c>
    </row>
    <row r="140" spans="1:18" x14ac:dyDescent="0.25">
      <c r="A140" s="2">
        <v>138</v>
      </c>
      <c r="B140">
        <f t="shared" si="19"/>
        <v>2177579.8778907405</v>
      </c>
      <c r="C140">
        <f t="shared" si="8"/>
        <v>839698.29557204037</v>
      </c>
      <c r="D140">
        <f t="shared" si="21"/>
        <v>3.065941294844353</v>
      </c>
      <c r="E140" s="2">
        <f t="shared" si="9"/>
        <v>1.251159756818627</v>
      </c>
      <c r="F140" s="2">
        <f t="shared" si="10"/>
        <v>0.50046390272745078</v>
      </c>
      <c r="G140" s="2">
        <f t="shared" si="22"/>
        <v>6676332.0704473453</v>
      </c>
      <c r="H140" s="2">
        <f t="shared" si="28"/>
        <v>15.714079303456623</v>
      </c>
      <c r="I140" s="2">
        <f t="shared" si="29"/>
        <v>0.16112242155574386</v>
      </c>
      <c r="J140" s="2">
        <f t="shared" si="23"/>
        <v>2724500.3104749145</v>
      </c>
      <c r="K140" s="2">
        <f t="shared" si="24"/>
        <v>1089800.1241899657</v>
      </c>
      <c r="L140" s="2">
        <f t="shared" si="25"/>
        <v>5606104660227.5869</v>
      </c>
      <c r="M140" s="2">
        <f t="shared" si="15"/>
        <v>29.354877237820382</v>
      </c>
      <c r="N140" s="2">
        <f t="shared" si="16"/>
        <v>0.20991258572517424</v>
      </c>
      <c r="O140" s="2">
        <f t="shared" si="26"/>
        <v>2287758266991.2803</v>
      </c>
      <c r="P140" s="2">
        <f t="shared" si="27"/>
        <v>915103306796.51208</v>
      </c>
      <c r="Q140">
        <v>5.3220000000000001</v>
      </c>
      <c r="R140">
        <v>3.0635957440068622</v>
      </c>
    </row>
    <row r="141" spans="1:18" x14ac:dyDescent="0.25">
      <c r="A141">
        <v>139</v>
      </c>
      <c r="B141">
        <f t="shared" si="19"/>
        <v>2558656.3565216204</v>
      </c>
      <c r="C141">
        <f t="shared" si="8"/>
        <v>881683.21035064245</v>
      </c>
      <c r="D141">
        <f t="shared" si="21"/>
        <v>3.0655659779907278</v>
      </c>
      <c r="E141" s="2">
        <f t="shared" si="9"/>
        <v>1.2511291232028243</v>
      </c>
      <c r="F141" s="2">
        <f t="shared" si="10"/>
        <v>0.50045164928112973</v>
      </c>
      <c r="G141" s="2">
        <f t="shared" si="22"/>
        <v>7843729.875922394</v>
      </c>
      <c r="H141" s="2">
        <f t="shared" si="28"/>
        <v>15.875225028673585</v>
      </c>
      <c r="I141" s="2">
        <f t="shared" si="29"/>
        <v>0.16114572521696147</v>
      </c>
      <c r="J141" s="2">
        <f t="shared" si="23"/>
        <v>3201209.4839122281</v>
      </c>
      <c r="K141" s="2">
        <f t="shared" si="24"/>
        <v>1280483.7935648912</v>
      </c>
      <c r="L141" s="2">
        <f t="shared" si="25"/>
        <v>6915684938126.5029</v>
      </c>
      <c r="M141" s="2">
        <f t="shared" si="15"/>
        <v>29.564813127206776</v>
      </c>
      <c r="N141" s="2">
        <f t="shared" si="16"/>
        <v>0.20993588938639363</v>
      </c>
      <c r="O141" s="2">
        <f t="shared" si="26"/>
        <v>2822452654780.6567</v>
      </c>
      <c r="P141" s="2">
        <f t="shared" si="27"/>
        <v>1128981061912.2627</v>
      </c>
      <c r="Q141">
        <v>5.3220000000000001</v>
      </c>
      <c r="R141">
        <v>3.0635957440068622</v>
      </c>
    </row>
    <row r="142" spans="1:18" x14ac:dyDescent="0.25">
      <c r="A142" s="2">
        <v>140</v>
      </c>
      <c r="B142">
        <f t="shared" si="19"/>
        <v>3006421.2189129042</v>
      </c>
      <c r="C142">
        <f t="shared" si="8"/>
        <v>925767.37086817459</v>
      </c>
      <c r="D142">
        <f t="shared" si="21"/>
        <v>3.065250720287843</v>
      </c>
      <c r="E142" s="2">
        <f t="shared" si="9"/>
        <v>1.2511033893368981</v>
      </c>
      <c r="F142" s="2">
        <f t="shared" si="10"/>
        <v>0.50044135573475923</v>
      </c>
      <c r="G142" s="2">
        <f t="shared" si="22"/>
        <v>9215434.8067614343</v>
      </c>
      <c r="H142" s="2">
        <f t="shared" si="28"/>
        <v>16.036390332645869</v>
      </c>
      <c r="I142" s="2">
        <f t="shared" si="29"/>
        <v>0.16116530397228424</v>
      </c>
      <c r="J142" s="2">
        <f t="shared" si="23"/>
        <v>3761343.7767563029</v>
      </c>
      <c r="K142" s="2">
        <f t="shared" si="24"/>
        <v>1504537.5107025211</v>
      </c>
      <c r="L142" s="2">
        <f t="shared" si="25"/>
        <v>8531348852462.5977</v>
      </c>
      <c r="M142" s="2">
        <f t="shared" si="15"/>
        <v>29.774768595348494</v>
      </c>
      <c r="N142" s="2">
        <f t="shared" si="16"/>
        <v>0.20995546814171817</v>
      </c>
      <c r="O142" s="2">
        <f t="shared" si="26"/>
        <v>3482129339139.0527</v>
      </c>
      <c r="P142" s="2">
        <f t="shared" si="27"/>
        <v>1392851735655.6211</v>
      </c>
      <c r="Q142">
        <v>5.3220000000000001</v>
      </c>
      <c r="R142">
        <v>3.0635957440068622</v>
      </c>
    </row>
    <row r="143" spans="1:18" x14ac:dyDescent="0.25">
      <c r="A143">
        <v>141</v>
      </c>
      <c r="B143">
        <f t="shared" si="19"/>
        <v>3532544.9322226625</v>
      </c>
      <c r="C143">
        <f t="shared" si="8"/>
        <v>972055.7394115834</v>
      </c>
      <c r="D143">
        <f t="shared" si="21"/>
        <v>3.0649859097830405</v>
      </c>
      <c r="E143" s="2">
        <f t="shared" si="9"/>
        <v>1.2510817717401888</v>
      </c>
      <c r="F143" s="2">
        <f t="shared" si="10"/>
        <v>0.50043270869607548</v>
      </c>
      <c r="G143" s="2">
        <f t="shared" si="22"/>
        <v>10827200.442937946</v>
      </c>
      <c r="H143" s="2">
        <f t="shared" si="28"/>
        <v>16.197572085369838</v>
      </c>
      <c r="I143" s="2">
        <f t="shared" si="29"/>
        <v>0.1611817527239694</v>
      </c>
      <c r="J143" s="2">
        <f t="shared" si="23"/>
        <v>4419502.5725569539</v>
      </c>
      <c r="K143" s="2">
        <f t="shared" si="24"/>
        <v>1767801.0290227814</v>
      </c>
      <c r="L143" s="2">
        <f t="shared" si="25"/>
        <v>10524642332317.469</v>
      </c>
      <c r="M143" s="2">
        <f t="shared" si="15"/>
        <v>29.984740512241896</v>
      </c>
      <c r="N143" s="2">
        <f t="shared" si="16"/>
        <v>0.20997191689340156</v>
      </c>
      <c r="O143" s="2">
        <f t="shared" si="26"/>
        <v>4296002840998.2446</v>
      </c>
      <c r="P143" s="2">
        <f t="shared" si="27"/>
        <v>1718401136399.2979</v>
      </c>
      <c r="Q143">
        <v>5.3220000000000001</v>
      </c>
      <c r="R143">
        <v>3.0635957440068622</v>
      </c>
    </row>
    <row r="144" spans="1:18" x14ac:dyDescent="0.25">
      <c r="A144" s="2">
        <v>142</v>
      </c>
      <c r="B144">
        <f t="shared" si="19"/>
        <v>4150740.2953616288</v>
      </c>
      <c r="C144">
        <f t="shared" si="8"/>
        <v>1020658.5263821626</v>
      </c>
      <c r="D144">
        <f t="shared" si="21"/>
        <v>3.0647634731685653</v>
      </c>
      <c r="E144" s="2">
        <f t="shared" si="9"/>
        <v>1.2510636121478931</v>
      </c>
      <c r="F144" s="2">
        <f t="shared" si="10"/>
        <v>0.5004254448591573</v>
      </c>
      <c r="G144" s="2">
        <f t="shared" si="22"/>
        <v>12721037.243833221</v>
      </c>
      <c r="H144" s="2">
        <f t="shared" si="28"/>
        <v>16.358767656878204</v>
      </c>
      <c r="I144" s="2">
        <f t="shared" si="29"/>
        <v>0.16119557150836528</v>
      </c>
      <c r="J144" s="2">
        <f t="shared" si="23"/>
        <v>5192840.1470029317</v>
      </c>
      <c r="K144" s="2">
        <f t="shared" si="24"/>
        <v>2077136.058801173</v>
      </c>
      <c r="L144" s="2">
        <f t="shared" si="25"/>
        <v>12983835127343.424</v>
      </c>
      <c r="M144" s="2">
        <f t="shared" si="15"/>
        <v>30.194726247919693</v>
      </c>
      <c r="N144" s="2">
        <f t="shared" si="16"/>
        <v>0.20998573567779744</v>
      </c>
      <c r="O144" s="2">
        <f t="shared" si="26"/>
        <v>5300116572178.1445</v>
      </c>
      <c r="P144" s="2">
        <f t="shared" si="27"/>
        <v>2120046628871.2583</v>
      </c>
      <c r="Q144">
        <v>5.3220000000000001</v>
      </c>
      <c r="R144">
        <v>3.0635957440068622</v>
      </c>
    </row>
    <row r="145" spans="1:18" x14ac:dyDescent="0.25">
      <c r="A145">
        <v>143</v>
      </c>
      <c r="B145">
        <f t="shared" si="19"/>
        <v>4877119.8470499143</v>
      </c>
      <c r="C145">
        <f t="shared" si="8"/>
        <v>1071691.4527012708</v>
      </c>
      <c r="D145">
        <f t="shared" si="21"/>
        <v>3.0645766293827994</v>
      </c>
      <c r="E145" s="2">
        <f t="shared" si="9"/>
        <v>1.2510483575180262</v>
      </c>
      <c r="F145" s="2">
        <f t="shared" si="10"/>
        <v>0.50041934300721047</v>
      </c>
      <c r="G145" s="2">
        <f t="shared" si="22"/>
        <v>14946307.501968181</v>
      </c>
      <c r="H145" s="2">
        <f t="shared" si="28"/>
        <v>16.519974837459053</v>
      </c>
      <c r="I145" s="2">
        <f t="shared" si="29"/>
        <v>0.16120718058084904</v>
      </c>
      <c r="J145" s="2">
        <f t="shared" si="23"/>
        <v>6101512.7740703626</v>
      </c>
      <c r="K145" s="2">
        <f t="shared" si="24"/>
        <v>2440605.1096281451</v>
      </c>
      <c r="L145" s="2">
        <f t="shared" si="25"/>
        <v>16017829999304.182</v>
      </c>
      <c r="M145" s="2">
        <f t="shared" si="15"/>
        <v>30.404723592669974</v>
      </c>
      <c r="N145" s="2">
        <f t="shared" si="16"/>
        <v>0.2099973447502812</v>
      </c>
      <c r="O145" s="2">
        <f t="shared" si="26"/>
        <v>6538939088518.8271</v>
      </c>
      <c r="P145" s="2">
        <f t="shared" si="27"/>
        <v>2615575635407.5313</v>
      </c>
      <c r="Q145">
        <v>5.3220000000000001</v>
      </c>
      <c r="R145">
        <v>3.0635957440068622</v>
      </c>
    </row>
    <row r="146" spans="1:18" x14ac:dyDescent="0.25">
      <c r="A146" s="2">
        <v>144</v>
      </c>
      <c r="B146">
        <f t="shared" si="19"/>
        <v>5730615.8202836495</v>
      </c>
      <c r="C146">
        <f t="shared" si="8"/>
        <v>1125276.0253363345</v>
      </c>
      <c r="D146">
        <f t="shared" si="21"/>
        <v>3.064419682698742</v>
      </c>
      <c r="E146" s="2">
        <f t="shared" si="9"/>
        <v>1.2510355432250639</v>
      </c>
      <c r="F146" s="2">
        <f t="shared" si="10"/>
        <v>0.50041421729002555</v>
      </c>
      <c r="G146" s="2">
        <f t="shared" si="22"/>
        <v>17561011.913662013</v>
      </c>
      <c r="H146" s="2">
        <f t="shared" si="28"/>
        <v>16.681191770573683</v>
      </c>
      <c r="I146" s="2">
        <f t="shared" si="29"/>
        <v>0.16121693311463048</v>
      </c>
      <c r="J146" s="2">
        <f t="shared" si="23"/>
        <v>7169204.0757427011</v>
      </c>
      <c r="K146" s="2">
        <f t="shared" si="24"/>
        <v>2867681.6302970801</v>
      </c>
      <c r="L146" s="2">
        <f t="shared" si="25"/>
        <v>19760985687089.605</v>
      </c>
      <c r="M146" s="2">
        <f t="shared" si="15"/>
        <v>30.614730689954037</v>
      </c>
      <c r="N146" s="2">
        <f t="shared" si="16"/>
        <v>0.21000709728406264</v>
      </c>
      <c r="O146" s="2">
        <f t="shared" si="26"/>
        <v>8067333467176.7959</v>
      </c>
      <c r="P146" s="2">
        <f t="shared" si="27"/>
        <v>3226933386870.7183</v>
      </c>
      <c r="Q146">
        <v>5.3220000000000001</v>
      </c>
      <c r="R146">
        <v>3.0635957440068622</v>
      </c>
    </row>
    <row r="147" spans="1:18" x14ac:dyDescent="0.25">
      <c r="A147">
        <v>145</v>
      </c>
      <c r="B147">
        <f t="shared" si="19"/>
        <v>6733473.5888332883</v>
      </c>
      <c r="C147">
        <f t="shared" si="8"/>
        <v>1181539.8266031512</v>
      </c>
      <c r="D147">
        <f t="shared" si="21"/>
        <v>3.0642878489631062</v>
      </c>
      <c r="E147" s="2">
        <f t="shared" si="9"/>
        <v>1.251024778933983</v>
      </c>
      <c r="F147" s="2">
        <f t="shared" si="10"/>
        <v>0.50040991157359327</v>
      </c>
      <c r="G147" s="2">
        <f t="shared" si="22"/>
        <v>20633301.299575843</v>
      </c>
      <c r="H147" s="2">
        <f t="shared" si="28"/>
        <v>16.842416896460914</v>
      </c>
      <c r="I147" s="2">
        <f t="shared" si="29"/>
        <v>0.16122512588723126</v>
      </c>
      <c r="J147" s="2">
        <f t="shared" si="23"/>
        <v>8423742.3079279773</v>
      </c>
      <c r="K147" s="2">
        <f t="shared" si="24"/>
        <v>3369496.9231711915</v>
      </c>
      <c r="L147" s="2">
        <f t="shared" si="25"/>
        <v>24379067239751.414</v>
      </c>
      <c r="M147" s="2">
        <f t="shared" si="15"/>
        <v>30.824745980010697</v>
      </c>
      <c r="N147" s="2">
        <f t="shared" si="16"/>
        <v>0.21001529005665986</v>
      </c>
      <c r="O147" s="2">
        <f t="shared" si="26"/>
        <v>9952987025858.8516</v>
      </c>
      <c r="P147" s="2">
        <f t="shared" si="27"/>
        <v>3981194810343.541</v>
      </c>
      <c r="Q147">
        <v>5.3220000000000001</v>
      </c>
      <c r="R147">
        <v>3.0635957440068622</v>
      </c>
    </row>
    <row r="148" spans="1:18" x14ac:dyDescent="0.25">
      <c r="A148" s="2">
        <v>146</v>
      </c>
      <c r="B148">
        <f t="shared" si="19"/>
        <v>7911831.4668791136</v>
      </c>
      <c r="C148">
        <f t="shared" si="8"/>
        <v>1240616.8179333087</v>
      </c>
      <c r="D148">
        <f t="shared" si="21"/>
        <v>3.064177109668762</v>
      </c>
      <c r="E148" s="2">
        <f t="shared" si="9"/>
        <v>1.2510157367283727</v>
      </c>
      <c r="F148" s="2">
        <f t="shared" si="10"/>
        <v>0.50040629469134912</v>
      </c>
      <c r="G148" s="2">
        <f t="shared" si="22"/>
        <v>24243252.876368005</v>
      </c>
      <c r="H148" s="2">
        <f t="shared" si="28"/>
        <v>17.00364890473174</v>
      </c>
      <c r="I148" s="2">
        <f t="shared" si="29"/>
        <v>0.16123200827082584</v>
      </c>
      <c r="J148" s="2">
        <f t="shared" si="23"/>
        <v>9897825.6714084968</v>
      </c>
      <c r="K148" s="2">
        <f t="shared" si="24"/>
        <v>3959130.2685633986</v>
      </c>
      <c r="L148" s="2">
        <f t="shared" si="25"/>
        <v>30076587239832.207</v>
      </c>
      <c r="M148" s="2">
        <f t="shared" si="15"/>
        <v>31.034768152450955</v>
      </c>
      <c r="N148" s="2">
        <f t="shared" si="16"/>
        <v>0.210022172440258</v>
      </c>
      <c r="O148" s="2">
        <f t="shared" si="26"/>
        <v>12279408988921.424</v>
      </c>
      <c r="P148" s="2">
        <f t="shared" si="27"/>
        <v>4911763595568.5693</v>
      </c>
      <c r="Q148">
        <v>5.3220000000000001</v>
      </c>
      <c r="R148">
        <v>3.0635957440068622</v>
      </c>
    </row>
    <row r="149" spans="1:18" x14ac:dyDescent="0.25">
      <c r="A149">
        <v>147</v>
      </c>
      <c r="B149">
        <f t="shared" si="19"/>
        <v>9296401.9735829588</v>
      </c>
      <c r="C149">
        <f t="shared" si="8"/>
        <v>1302647.6588299742</v>
      </c>
      <c r="D149">
        <f t="shared" si="21"/>
        <v>3.0640840893978858</v>
      </c>
      <c r="E149" s="2">
        <f t="shared" si="9"/>
        <v>1.2510081411337557</v>
      </c>
      <c r="F149" s="2">
        <f t="shared" si="10"/>
        <v>0.50040325645350225</v>
      </c>
      <c r="G149" s="2">
        <f t="shared" si="22"/>
        <v>28484957.375902649</v>
      </c>
      <c r="H149" s="2">
        <f t="shared" si="28"/>
        <v>17.164886694525588</v>
      </c>
      <c r="I149" s="2">
        <f t="shared" si="29"/>
        <v>0.16123778979384795</v>
      </c>
      <c r="J149" s="2">
        <f t="shared" si="23"/>
        <v>11629874.552204195</v>
      </c>
      <c r="K149" s="2">
        <f t="shared" si="24"/>
        <v>4651949.8208816778</v>
      </c>
      <c r="L149" s="2">
        <f t="shared" si="25"/>
        <v>37105863037591.195</v>
      </c>
      <c r="M149" s="2">
        <f t="shared" si="15"/>
        <v>31.244796106414235</v>
      </c>
      <c r="N149" s="2">
        <f t="shared" si="16"/>
        <v>0.21002795396328011</v>
      </c>
      <c r="O149" s="2">
        <f t="shared" si="26"/>
        <v>15149628857915.09</v>
      </c>
      <c r="P149" s="2">
        <f t="shared" si="27"/>
        <v>6059851543166.0352</v>
      </c>
      <c r="Q149">
        <v>5.3220000000000001</v>
      </c>
      <c r="R149">
        <v>3.0635957440068622</v>
      </c>
    </row>
    <row r="150" spans="1:18" x14ac:dyDescent="0.25">
      <c r="A150" s="2">
        <v>148</v>
      </c>
      <c r="B150">
        <f t="shared" si="19"/>
        <v>10923272.318959977</v>
      </c>
      <c r="C150">
        <f t="shared" si="8"/>
        <v>1367780.0417714729</v>
      </c>
      <c r="D150">
        <f t="shared" si="21"/>
        <v>3.0640059528899437</v>
      </c>
      <c r="E150" s="2">
        <f t="shared" si="9"/>
        <v>1.2510017607341457</v>
      </c>
      <c r="F150" s="2">
        <f t="shared" si="10"/>
        <v>0.50040070429365835</v>
      </c>
      <c r="G150" s="2">
        <f t="shared" si="22"/>
        <v>33468971.410331313</v>
      </c>
      <c r="H150" s="2">
        <f t="shared" si="28"/>
        <v>17.326129341025151</v>
      </c>
      <c r="I150" s="2">
        <f t="shared" si="29"/>
        <v>0.16124264649956288</v>
      </c>
      <c r="J150" s="2">
        <f t="shared" si="23"/>
        <v>13665032.903997486</v>
      </c>
      <c r="K150" s="2">
        <f t="shared" si="24"/>
        <v>5466013.1615989953</v>
      </c>
      <c r="L150" s="2">
        <f t="shared" si="25"/>
        <v>45778191113671.195</v>
      </c>
      <c r="M150" s="2">
        <f t="shared" si="15"/>
        <v>31.45482891708323</v>
      </c>
      <c r="N150" s="2">
        <f t="shared" si="16"/>
        <v>0.21003281066899504</v>
      </c>
      <c r="O150" s="2">
        <f t="shared" si="26"/>
        <v>18690759276238.234</v>
      </c>
      <c r="P150" s="2">
        <f t="shared" si="27"/>
        <v>7476303710495.2949</v>
      </c>
      <c r="Q150">
        <v>5.3220000000000001</v>
      </c>
      <c r="R150">
        <v>3.0635957440068622</v>
      </c>
    </row>
    <row r="151" spans="1:18" x14ac:dyDescent="0.25">
      <c r="A151">
        <v>149</v>
      </c>
      <c r="B151">
        <f t="shared" si="19"/>
        <v>12834844.974777974</v>
      </c>
      <c r="C151">
        <f t="shared" si="8"/>
        <v>1436169.0438600467</v>
      </c>
      <c r="D151">
        <f t="shared" si="21"/>
        <v>3.0639403185899039</v>
      </c>
      <c r="E151" s="2">
        <f t="shared" si="9"/>
        <v>1.2509964011278181</v>
      </c>
      <c r="F151" s="2">
        <f t="shared" si="10"/>
        <v>0.50039856045112729</v>
      </c>
      <c r="G151" s="2">
        <f t="shared" si="22"/>
        <v>39325199.001073256</v>
      </c>
      <c r="H151" s="2">
        <f t="shared" si="28"/>
        <v>17.487376067317253</v>
      </c>
      <c r="I151" s="2">
        <f t="shared" si="29"/>
        <v>0.16124672629210224</v>
      </c>
      <c r="J151" s="2">
        <f t="shared" si="23"/>
        <v>16056344.872480707</v>
      </c>
      <c r="K151" s="2">
        <f t="shared" si="24"/>
        <v>6422537.9489922831</v>
      </c>
      <c r="L151" s="2">
        <f t="shared" si="25"/>
        <v>56477633448977.438</v>
      </c>
      <c r="M151" s="2">
        <f t="shared" si="15"/>
        <v>31.664865807544768</v>
      </c>
      <c r="N151" s="2">
        <f t="shared" si="16"/>
        <v>0.21003689046153795</v>
      </c>
      <c r="O151" s="2">
        <f t="shared" si="26"/>
        <v>23059625463397.781</v>
      </c>
      <c r="P151" s="2">
        <f t="shared" si="27"/>
        <v>9223850185359.1133</v>
      </c>
      <c r="Q151">
        <v>5.3220000000000001</v>
      </c>
      <c r="R151">
        <v>3.0635957440068622</v>
      </c>
    </row>
    <row r="152" spans="1:18" x14ac:dyDescent="0.25">
      <c r="A152" s="2">
        <v>150</v>
      </c>
      <c r="B152">
        <f t="shared" si="19"/>
        <v>15080942.84536412</v>
      </c>
      <c r="C152">
        <f t="shared" si="8"/>
        <v>1507977.4960530491</v>
      </c>
      <c r="D152">
        <f t="shared" si="21"/>
        <v>3.0638851860365688</v>
      </c>
      <c r="E152" s="2">
        <f t="shared" si="9"/>
        <v>1.250991899008647</v>
      </c>
      <c r="F152" s="2">
        <f t="shared" si="10"/>
        <v>0.50039675960345886</v>
      </c>
      <c r="G152" s="2">
        <f t="shared" si="22"/>
        <v>46206277.375375308</v>
      </c>
      <c r="H152" s="2">
        <f t="shared" si="28"/>
        <v>17.648626220747815</v>
      </c>
      <c r="I152" s="2">
        <f t="shared" si="29"/>
        <v>0.16125015343056148</v>
      </c>
      <c r="J152" s="2">
        <f t="shared" si="23"/>
        <v>18866137.32896293</v>
      </c>
      <c r="K152" s="2">
        <f t="shared" si="24"/>
        <v>7546454.9315851722</v>
      </c>
      <c r="L152" s="2">
        <f t="shared" si="25"/>
        <v>69678026458451.109</v>
      </c>
      <c r="M152" s="2">
        <f t="shared" si="15"/>
        <v>31.874906125144758</v>
      </c>
      <c r="N152" s="2">
        <f t="shared" si="16"/>
        <v>0.21004031759999009</v>
      </c>
      <c r="O152" s="2">
        <f t="shared" si="26"/>
        <v>28449710529522.48</v>
      </c>
      <c r="P152" s="2">
        <f t="shared" si="27"/>
        <v>11379884211808.992</v>
      </c>
      <c r="Q152">
        <v>5.3220000000000001</v>
      </c>
      <c r="R152">
        <v>3.0635957440068622</v>
      </c>
    </row>
    <row r="153" spans="1:18" x14ac:dyDescent="0.25">
      <c r="A153">
        <v>151</v>
      </c>
      <c r="B153">
        <f t="shared" si="19"/>
        <v>17720107.843302842</v>
      </c>
      <c r="C153">
        <f t="shared" si="8"/>
        <v>1583376.3708557016</v>
      </c>
      <c r="D153">
        <f t="shared" si="21"/>
        <v>3.0638388748743064</v>
      </c>
      <c r="E153" s="2">
        <f t="shared" si="9"/>
        <v>1.2509881171933646</v>
      </c>
      <c r="F153" s="2">
        <f t="shared" si="10"/>
        <v>0.50039524687734582</v>
      </c>
      <c r="G153" s="2">
        <f t="shared" si="22"/>
        <v>54291555.277276352</v>
      </c>
      <c r="H153" s="2">
        <f t="shared" si="28"/>
        <v>17.809879253054213</v>
      </c>
      <c r="I153" s="2">
        <f t="shared" si="29"/>
        <v>0.16125303230639787</v>
      </c>
      <c r="J153" s="2">
        <f t="shared" si="23"/>
        <v>22167644.347356796</v>
      </c>
      <c r="K153" s="2">
        <f t="shared" si="24"/>
        <v>8867057.7389427181</v>
      </c>
      <c r="L153" s="2">
        <f t="shared" si="25"/>
        <v>85963965763045.547</v>
      </c>
      <c r="M153" s="2">
        <f t="shared" si="15"/>
        <v>32.084949321620591</v>
      </c>
      <c r="N153" s="2">
        <f t="shared" si="16"/>
        <v>0.21004319647583358</v>
      </c>
      <c r="O153" s="2">
        <f t="shared" si="26"/>
        <v>35099724257137.711</v>
      </c>
      <c r="P153" s="2">
        <f t="shared" si="27"/>
        <v>14039889702855.084</v>
      </c>
      <c r="Q153">
        <v>5.3220000000000001</v>
      </c>
      <c r="R153">
        <v>3.0635957440068622</v>
      </c>
    </row>
    <row r="154" spans="1:18" x14ac:dyDescent="0.25">
      <c r="A154" s="2">
        <v>152</v>
      </c>
      <c r="B154">
        <f t="shared" si="19"/>
        <v>20821126.715880841</v>
      </c>
      <c r="C154">
        <f t="shared" si="8"/>
        <v>1662545.1893984869</v>
      </c>
      <c r="D154">
        <f t="shared" si="21"/>
        <v>3.0637999736268071</v>
      </c>
      <c r="E154" s="2">
        <f t="shared" si="9"/>
        <v>1.2509849404437041</v>
      </c>
      <c r="F154" s="2">
        <f t="shared" si="10"/>
        <v>0.50039397617748171</v>
      </c>
      <c r="G154" s="2">
        <f t="shared" si="22"/>
        <v>63791767.482996128</v>
      </c>
      <c r="H154" s="2">
        <f t="shared" si="28"/>
        <v>17.97113470367244</v>
      </c>
      <c r="I154" s="2">
        <f t="shared" si="29"/>
        <v>0.16125545061822777</v>
      </c>
      <c r="J154" s="2">
        <f t="shared" si="23"/>
        <v>26046915.964637011</v>
      </c>
      <c r="K154" s="2">
        <f t="shared" si="24"/>
        <v>10418766.385854805</v>
      </c>
      <c r="L154" s="2">
        <f t="shared" si="25"/>
        <v>106056696152082.03</v>
      </c>
      <c r="M154" s="2">
        <f t="shared" si="15"/>
        <v>32.294994936408251</v>
      </c>
      <c r="N154" s="2">
        <f t="shared" si="16"/>
        <v>0.21004561478765993</v>
      </c>
      <c r="O154" s="2">
        <f t="shared" si="26"/>
        <v>43304174835673.914</v>
      </c>
      <c r="P154" s="2">
        <f t="shared" si="27"/>
        <v>17321669934269.564</v>
      </c>
      <c r="Q154">
        <v>5.3220000000000001</v>
      </c>
      <c r="R154">
        <v>3.0635957440068622</v>
      </c>
    </row>
    <row r="155" spans="1:18" x14ac:dyDescent="0.25">
      <c r="A155">
        <v>153</v>
      </c>
      <c r="B155">
        <f t="shared" si="19"/>
        <v>24464823.891159989</v>
      </c>
      <c r="C155">
        <f t="shared" si="8"/>
        <v>1745672.4488684114</v>
      </c>
      <c r="D155">
        <f t="shared" si="21"/>
        <v>3.0637672966697904</v>
      </c>
      <c r="E155" s="2">
        <f t="shared" si="9"/>
        <v>1.250982271956474</v>
      </c>
      <c r="F155" s="2">
        <f t="shared" si="10"/>
        <v>0.50039290878258968</v>
      </c>
      <c r="G155" s="2">
        <f t="shared" si="22"/>
        <v>74954527.356521741</v>
      </c>
      <c r="H155" s="2">
        <f t="shared" si="28"/>
        <v>18.132392185712209</v>
      </c>
      <c r="I155" s="2">
        <f t="shared" si="29"/>
        <v>0.16125748203976897</v>
      </c>
      <c r="J155" s="2">
        <f t="shared" si="23"/>
        <v>30605060.974378347</v>
      </c>
      <c r="K155" s="2">
        <f t="shared" si="24"/>
        <v>12242024.389751341</v>
      </c>
      <c r="L155" s="2">
        <f t="shared" si="25"/>
        <v>130846053324233.64</v>
      </c>
      <c r="M155" s="2">
        <f t="shared" si="15"/>
        <v>32.505042582617449</v>
      </c>
      <c r="N155" s="2">
        <f t="shared" si="16"/>
        <v>0.21004764620919758</v>
      </c>
      <c r="O155" s="2">
        <f t="shared" si="26"/>
        <v>53426411738910.094</v>
      </c>
      <c r="P155" s="2">
        <f t="shared" si="27"/>
        <v>21370564695564.043</v>
      </c>
      <c r="Q155">
        <v>5.3220000000000001</v>
      </c>
      <c r="R155">
        <v>3.0635957440068622</v>
      </c>
    </row>
    <row r="156" spans="1:18" x14ac:dyDescent="0.25">
      <c r="A156" s="2">
        <v>154</v>
      </c>
      <c r="B156">
        <f t="shared" si="19"/>
        <v>28746168.072112989</v>
      </c>
      <c r="C156">
        <f t="shared" si="8"/>
        <v>1832956.0713118319</v>
      </c>
      <c r="D156">
        <f t="shared" si="21"/>
        <v>3.0637398480900235</v>
      </c>
      <c r="E156" s="2">
        <f t="shared" si="9"/>
        <v>1.250980030414842</v>
      </c>
      <c r="F156" s="2">
        <f t="shared" si="10"/>
        <v>0.50039201216593676</v>
      </c>
      <c r="G156" s="2">
        <f t="shared" si="22"/>
        <v>88070780.602425739</v>
      </c>
      <c r="H156" s="2">
        <f t="shared" si="28"/>
        <v>18.293651374174015</v>
      </c>
      <c r="I156" s="2">
        <f t="shared" si="29"/>
        <v>0.16125918846180554</v>
      </c>
      <c r="J156" s="2">
        <f t="shared" si="23"/>
        <v>35960882.209162064</v>
      </c>
      <c r="K156" s="2">
        <f t="shared" si="24"/>
        <v>14384352.883664826</v>
      </c>
      <c r="L156" s="2">
        <f t="shared" si="25"/>
        <v>161429872010388.59</v>
      </c>
      <c r="M156" s="2">
        <f t="shared" si="15"/>
        <v>32.715091935248687</v>
      </c>
      <c r="N156" s="2">
        <f t="shared" si="16"/>
        <v>0.2100493526312377</v>
      </c>
      <c r="O156" s="2">
        <f t="shared" si="26"/>
        <v>65914717375013.25</v>
      </c>
      <c r="P156" s="2">
        <f t="shared" si="27"/>
        <v>26365886950005.301</v>
      </c>
      <c r="Q156">
        <v>5.3220000000000001</v>
      </c>
      <c r="R156">
        <v>3.0635957440068622</v>
      </c>
    </row>
    <row r="157" spans="1:18" x14ac:dyDescent="0.25">
      <c r="A157">
        <v>155</v>
      </c>
      <c r="B157">
        <f t="shared" si="19"/>
        <v>33776747.484732762</v>
      </c>
      <c r="C157">
        <f t="shared" si="8"/>
        <v>1924603.8748774235</v>
      </c>
      <c r="D157">
        <f t="shared" si="21"/>
        <v>3.0637167913282677</v>
      </c>
      <c r="E157" s="2">
        <f t="shared" si="9"/>
        <v>1.2509781475111503</v>
      </c>
      <c r="F157" s="2">
        <f t="shared" si="10"/>
        <v>0.50039125900446013</v>
      </c>
      <c r="G157" s="2">
        <f t="shared" si="22"/>
        <v>103482388.4254306</v>
      </c>
      <c r="H157" s="2">
        <f t="shared" si="28"/>
        <v>18.454911996050051</v>
      </c>
      <c r="I157" s="2">
        <f t="shared" si="29"/>
        <v>0.16126062187603551</v>
      </c>
      <c r="J157" s="2">
        <f t="shared" si="23"/>
        <v>42253972.997402899</v>
      </c>
      <c r="K157" s="2">
        <f t="shared" si="24"/>
        <v>16901589.198961157</v>
      </c>
      <c r="L157" s="2">
        <f t="shared" si="25"/>
        <v>199162605745154.38</v>
      </c>
      <c r="M157" s="2">
        <f t="shared" si="15"/>
        <v>32.925142721294158</v>
      </c>
      <c r="N157" s="2">
        <f t="shared" si="16"/>
        <v>0.21005078604547123</v>
      </c>
      <c r="O157" s="2">
        <f t="shared" si="26"/>
        <v>81322160159767.641</v>
      </c>
      <c r="P157" s="2">
        <f t="shared" si="27"/>
        <v>32528864063907.051</v>
      </c>
      <c r="Q157">
        <v>5.3220000000000001</v>
      </c>
      <c r="R157">
        <v>3.0635957440068622</v>
      </c>
    </row>
    <row r="158" spans="1:18" x14ac:dyDescent="0.25">
      <c r="A158" s="2">
        <v>156</v>
      </c>
      <c r="B158">
        <f t="shared" si="19"/>
        <v>39687678.294560999</v>
      </c>
      <c r="C158">
        <f t="shared" si="8"/>
        <v>2020834.0686212948</v>
      </c>
      <c r="D158">
        <f t="shared" si="21"/>
        <v>3.0636974236803205</v>
      </c>
      <c r="E158" s="2">
        <f t="shared" si="9"/>
        <v>1.2509765658658962</v>
      </c>
      <c r="F158" s="2">
        <f t="shared" si="10"/>
        <v>0.50039062634635856</v>
      </c>
      <c r="G158" s="2">
        <f t="shared" si="22"/>
        <v>121591037.74289991</v>
      </c>
      <c r="H158" s="2">
        <f t="shared" si="28"/>
        <v>18.616173822007955</v>
      </c>
      <c r="I158" s="2">
        <f t="shared" si="29"/>
        <v>0.16126182595790439</v>
      </c>
      <c r="J158" s="2">
        <f t="shared" si="23"/>
        <v>49648355.500120386</v>
      </c>
      <c r="K158" s="2">
        <f t="shared" si="24"/>
        <v>19859342.200048156</v>
      </c>
      <c r="L158" s="2">
        <f t="shared" si="25"/>
        <v>245715311509869.84</v>
      </c>
      <c r="M158" s="2">
        <f t="shared" si="15"/>
        <v>33.135194711421491</v>
      </c>
      <c r="N158" s="2">
        <f t="shared" si="16"/>
        <v>0.210051990127333</v>
      </c>
      <c r="O158" s="2">
        <f t="shared" si="26"/>
        <v>100331088245664.72</v>
      </c>
      <c r="P158" s="2">
        <f t="shared" si="27"/>
        <v>40132435298265.891</v>
      </c>
      <c r="Q158">
        <v>5.3220000000000001</v>
      </c>
      <c r="R158">
        <v>3.0635957440068622</v>
      </c>
    </row>
    <row r="159" spans="1:18" x14ac:dyDescent="0.25">
      <c r="A159">
        <v>157</v>
      </c>
      <c r="B159">
        <f t="shared" si="19"/>
        <v>46633021.996109173</v>
      </c>
      <c r="C159">
        <f t="shared" si="8"/>
        <v>2121875.7720523598</v>
      </c>
      <c r="D159">
        <f t="shared" si="21"/>
        <v>3.0636811548785725</v>
      </c>
      <c r="E159" s="2">
        <f t="shared" si="9"/>
        <v>1.2509752372795409</v>
      </c>
      <c r="F159" s="2">
        <f t="shared" si="10"/>
        <v>0.50039009491181641</v>
      </c>
      <c r="G159" s="2">
        <f t="shared" si="22"/>
        <v>142868710.68451762</v>
      </c>
      <c r="H159" s="2">
        <f t="shared" si="28"/>
        <v>18.77743665940444</v>
      </c>
      <c r="I159" s="2">
        <f t="shared" si="29"/>
        <v>0.16126283739648528</v>
      </c>
      <c r="J159" s="2">
        <f t="shared" si="23"/>
        <v>58336755.756644718</v>
      </c>
      <c r="K159" s="2">
        <f t="shared" si="24"/>
        <v>23334702.302657891</v>
      </c>
      <c r="L159" s="2">
        <f t="shared" si="25"/>
        <v>303149655785836.06</v>
      </c>
      <c r="M159" s="2">
        <f t="shared" si="15"/>
        <v>33.345247712987408</v>
      </c>
      <c r="N159" s="2">
        <f t="shared" si="16"/>
        <v>0.21005300156591744</v>
      </c>
      <c r="O159" s="2">
        <f t="shared" si="26"/>
        <v>123783348660160.45</v>
      </c>
      <c r="P159" s="2">
        <f t="shared" si="27"/>
        <v>49513339464064.188</v>
      </c>
      <c r="Q159">
        <v>5.3220000000000001</v>
      </c>
      <c r="R159">
        <v>3.0635957440068622</v>
      </c>
    </row>
    <row r="160" spans="1:18" x14ac:dyDescent="0.25">
      <c r="A160" s="2">
        <v>158</v>
      </c>
      <c r="B160">
        <f t="shared" si="19"/>
        <v>54793800.845428281</v>
      </c>
      <c r="C160">
        <f t="shared" si="8"/>
        <v>2227969.5606549778</v>
      </c>
      <c r="D160">
        <f t="shared" si="21"/>
        <v>3.0636674891009998</v>
      </c>
      <c r="E160" s="2">
        <f t="shared" si="9"/>
        <v>1.2509741212639387</v>
      </c>
      <c r="F160" s="2">
        <f t="shared" si="10"/>
        <v>0.50038964850557555</v>
      </c>
      <c r="G160" s="2">
        <f t="shared" si="22"/>
        <v>167869986.25441352</v>
      </c>
      <c r="H160" s="2">
        <f t="shared" si="28"/>
        <v>18.938700346416265</v>
      </c>
      <c r="I160" s="2">
        <f t="shared" si="29"/>
        <v>0.16126368701182514</v>
      </c>
      <c r="J160" s="2">
        <f t="shared" si="23"/>
        <v>68545626.863320902</v>
      </c>
      <c r="K160" s="2">
        <f t="shared" si="24"/>
        <v>27418250.745328367</v>
      </c>
      <c r="L160" s="2">
        <f t="shared" si="25"/>
        <v>374009219522402.81</v>
      </c>
      <c r="M160" s="2">
        <f t="shared" si="15"/>
        <v>33.555301564168666</v>
      </c>
      <c r="N160" s="2">
        <f t="shared" si="16"/>
        <v>0.2100538511812573</v>
      </c>
      <c r="O160" s="2">
        <f t="shared" si="26"/>
        <v>152717570167493.13</v>
      </c>
      <c r="P160" s="2">
        <f t="shared" si="27"/>
        <v>61087028066997.258</v>
      </c>
      <c r="Q160">
        <v>5.3220000000000001</v>
      </c>
      <c r="R160">
        <v>3.0635957440068622</v>
      </c>
    </row>
    <row r="161" spans="1:18" x14ac:dyDescent="0.25">
      <c r="A161">
        <v>159</v>
      </c>
      <c r="B161">
        <f t="shared" si="19"/>
        <v>64382715.993378229</v>
      </c>
      <c r="C161">
        <f t="shared" si="8"/>
        <v>2339368.0386877269</v>
      </c>
      <c r="D161">
        <f t="shared" si="21"/>
        <v>3.0636560098590553</v>
      </c>
      <c r="E161" s="2">
        <f t="shared" si="9"/>
        <v>1.2509731838086713</v>
      </c>
      <c r="F161" s="2">
        <f t="shared" si="10"/>
        <v>0.50038927352346851</v>
      </c>
      <c r="G161" s="2">
        <f t="shared" si="22"/>
        <v>197246494.78416193</v>
      </c>
      <c r="H161" s="2">
        <f t="shared" si="28"/>
        <v>19.099964747109862</v>
      </c>
      <c r="I161" s="2">
        <f t="shared" si="29"/>
        <v>0.1612644006935966</v>
      </c>
      <c r="J161" s="2">
        <f t="shared" si="23"/>
        <v>80541051.208485827</v>
      </c>
      <c r="K161" s="2">
        <f t="shared" si="24"/>
        <v>32216420.483394329</v>
      </c>
      <c r="L161" s="2">
        <f t="shared" si="25"/>
        <v>461432145641253.88</v>
      </c>
      <c r="M161" s="2">
        <f t="shared" si="15"/>
        <v>33.765356129031694</v>
      </c>
      <c r="N161" s="2">
        <f t="shared" si="16"/>
        <v>0.21005456486302876</v>
      </c>
      <c r="O161" s="2">
        <f t="shared" si="26"/>
        <v>188415160999443.28</v>
      </c>
      <c r="P161" s="2">
        <f t="shared" si="27"/>
        <v>75366064399777.297</v>
      </c>
      <c r="Q161">
        <v>5.3220000000000001</v>
      </c>
      <c r="R161">
        <v>3.0635957440068622</v>
      </c>
    </row>
    <row r="162" spans="1:18" x14ac:dyDescent="0.25">
      <c r="A162" s="2">
        <v>160</v>
      </c>
      <c r="B162">
        <f t="shared" si="19"/>
        <v>75649691.292219415</v>
      </c>
      <c r="C162">
        <f t="shared" si="8"/>
        <v>2456336.4406221132</v>
      </c>
      <c r="D162">
        <f t="shared" si="21"/>
        <v>3.0636463673037362</v>
      </c>
      <c r="E162" s="2">
        <f t="shared" si="9"/>
        <v>1.2509723963447212</v>
      </c>
      <c r="F162" s="2">
        <f t="shared" si="10"/>
        <v>0.50038895853788856</v>
      </c>
      <c r="G162" s="2">
        <f t="shared" si="22"/>
        <v>231763901.91505709</v>
      </c>
      <c r="H162" s="2">
        <f t="shared" si="28"/>
        <v>19.261229747299598</v>
      </c>
      <c r="I162" s="2">
        <f t="shared" si="29"/>
        <v>0.16126500018973644</v>
      </c>
      <c r="J162" s="2">
        <f t="shared" si="23"/>
        <v>94635675.598566115</v>
      </c>
      <c r="K162" s="2">
        <f t="shared" si="24"/>
        <v>37854270.239426449</v>
      </c>
      <c r="L162" s="2">
        <f t="shared" si="25"/>
        <v>569290117894723.88</v>
      </c>
      <c r="M162" s="2">
        <f t="shared" si="15"/>
        <v>33.975411293390863</v>
      </c>
      <c r="N162" s="2">
        <f t="shared" si="16"/>
        <v>0.2100551643591686</v>
      </c>
      <c r="O162" s="2">
        <f t="shared" si="26"/>
        <v>232457058555650.88</v>
      </c>
      <c r="P162" s="2">
        <f t="shared" si="27"/>
        <v>92982823422260.359</v>
      </c>
      <c r="Q162">
        <v>5.3220000000000001</v>
      </c>
      <c r="R162">
        <v>3.0635957440068622</v>
      </c>
    </row>
    <row r="163" spans="1:18" x14ac:dyDescent="0.25">
      <c r="A163">
        <v>161</v>
      </c>
      <c r="B163">
        <f t="shared" si="19"/>
        <v>88888387.268357813</v>
      </c>
      <c r="C163">
        <f t="shared" si="8"/>
        <v>2579153.262653219</v>
      </c>
      <c r="D163">
        <f t="shared" si="21"/>
        <v>3.063638267562852</v>
      </c>
      <c r="E163" s="2">
        <f t="shared" si="9"/>
        <v>1.2509717348739271</v>
      </c>
      <c r="F163" s="2">
        <f t="shared" si="10"/>
        <v>0.50038869394957086</v>
      </c>
      <c r="G163" s="2">
        <f t="shared" si="22"/>
        <v>272321864.7772876</v>
      </c>
      <c r="H163" s="2">
        <f t="shared" si="28"/>
        <v>19.422495251068522</v>
      </c>
      <c r="I163" s="2">
        <f t="shared" si="29"/>
        <v>0.16126550376892368</v>
      </c>
      <c r="J163" s="2">
        <f t="shared" si="23"/>
        <v>111196860.03124307</v>
      </c>
      <c r="K163" s="2">
        <f t="shared" si="24"/>
        <v>44478744.012497231</v>
      </c>
      <c r="L163" s="2">
        <f t="shared" si="25"/>
        <v>702359826032150</v>
      </c>
      <c r="M163" s="2">
        <f t="shared" si="15"/>
        <v>34.185466961329219</v>
      </c>
      <c r="N163" s="2">
        <f t="shared" si="16"/>
        <v>0.21005566793835584</v>
      </c>
      <c r="O163" s="2">
        <f t="shared" si="26"/>
        <v>286793744346373.88</v>
      </c>
      <c r="P163" s="2">
        <f t="shared" si="27"/>
        <v>114717497738549.56</v>
      </c>
      <c r="Q163">
        <v>5.3220000000000001</v>
      </c>
      <c r="R163">
        <v>3.0635957440068622</v>
      </c>
    </row>
    <row r="164" spans="1:18" x14ac:dyDescent="0.25">
      <c r="A164" s="2">
        <v>162</v>
      </c>
      <c r="B164">
        <f t="shared" si="19"/>
        <v>104443855.04032044</v>
      </c>
      <c r="C164">
        <f t="shared" si="8"/>
        <v>2708110.9257858801</v>
      </c>
      <c r="D164">
        <f t="shared" si="21"/>
        <v>3.0636314637844495</v>
      </c>
      <c r="E164" s="2">
        <f t="shared" si="9"/>
        <v>1.2509711792377005</v>
      </c>
      <c r="F164" s="2">
        <f t="shared" si="10"/>
        <v>0.50038847169508027</v>
      </c>
      <c r="G164" s="2">
        <f t="shared" si="22"/>
        <v>319977480.50046778</v>
      </c>
      <c r="H164" s="2">
        <f t="shared" si="28"/>
        <v>19.58376117784568</v>
      </c>
      <c r="I164" s="2">
        <f t="shared" si="29"/>
        <v>0.16126592677715834</v>
      </c>
      <c r="J164" s="2">
        <f t="shared" si="23"/>
        <v>130656252.50392111</v>
      </c>
      <c r="K164" s="2">
        <f t="shared" si="24"/>
        <v>52262501.001568452</v>
      </c>
      <c r="L164" s="2">
        <f t="shared" si="25"/>
        <v>866534510948755.13</v>
      </c>
      <c r="M164" s="2">
        <f t="shared" si="15"/>
        <v>34.395523052275813</v>
      </c>
      <c r="N164" s="2">
        <f t="shared" si="16"/>
        <v>0.21005609094659405</v>
      </c>
      <c r="O164" s="2">
        <f t="shared" si="26"/>
        <v>353831624928107.5</v>
      </c>
      <c r="P164" s="2">
        <f t="shared" si="27"/>
        <v>141532649971243.03</v>
      </c>
      <c r="Q164">
        <v>5.3220000000000001</v>
      </c>
      <c r="R164">
        <v>3.0635957440068622</v>
      </c>
    </row>
    <row r="165" spans="1:18" x14ac:dyDescent="0.25">
      <c r="A165">
        <v>163</v>
      </c>
      <c r="B165">
        <f t="shared" si="19"/>
        <v>122721529.67237653</v>
      </c>
      <c r="C165">
        <f t="shared" si="8"/>
        <v>2843516.4720751741</v>
      </c>
      <c r="D165">
        <f t="shared" si="21"/>
        <v>3.0636257486133718</v>
      </c>
      <c r="E165" s="2">
        <f t="shared" si="9"/>
        <v>1.2509707125027343</v>
      </c>
      <c r="F165" s="2">
        <f t="shared" si="10"/>
        <v>0.50038828500109378</v>
      </c>
      <c r="G165" s="2">
        <f t="shared" si="22"/>
        <v>375972838.21351266</v>
      </c>
      <c r="H165" s="2">
        <f t="shared" si="28"/>
        <v>19.745027459950972</v>
      </c>
      <c r="I165" s="2">
        <f t="shared" si="29"/>
        <v>0.16126628210529148</v>
      </c>
      <c r="J165" s="2">
        <f t="shared" si="23"/>
        <v>153521039.41367832</v>
      </c>
      <c r="K165" s="2">
        <f t="shared" si="24"/>
        <v>61408415.765471332</v>
      </c>
      <c r="L165" s="2">
        <f t="shared" si="25"/>
        <v>1069084958512977.8</v>
      </c>
      <c r="M165" s="2">
        <f t="shared" si="15"/>
        <v>34.605579498550533</v>
      </c>
      <c r="N165" s="2">
        <f t="shared" si="16"/>
        <v>0.21005644627472009</v>
      </c>
      <c r="O165" s="2">
        <f t="shared" si="26"/>
        <v>436539604382896.31</v>
      </c>
      <c r="P165" s="2">
        <f t="shared" si="27"/>
        <v>174615841753158.53</v>
      </c>
      <c r="Q165">
        <v>5.3220000000000001</v>
      </c>
      <c r="R165">
        <v>3.0635957440068622</v>
      </c>
    </row>
    <row r="166" spans="1:18" x14ac:dyDescent="0.25">
      <c r="A166" s="2">
        <v>164</v>
      </c>
      <c r="B166">
        <f t="shared" si="19"/>
        <v>144197797.36504242</v>
      </c>
      <c r="C166">
        <f t="shared" ref="C166:C201" si="30">C165*(1+$T$5)</f>
        <v>2985692.2956789332</v>
      </c>
      <c r="D166">
        <f t="shared" si="21"/>
        <v>3.0636209478716281</v>
      </c>
      <c r="E166" s="2">
        <f t="shared" ref="E166:E201" si="31">D166^($T$2)</f>
        <v>1.2509703204449847</v>
      </c>
      <c r="F166" s="2">
        <f t="shared" ref="F166:F201" si="32">(1-$T$3)*E166</f>
        <v>0.50038812817799394</v>
      </c>
      <c r="G166" s="2">
        <f t="shared" si="22"/>
        <v>441767392.64449221</v>
      </c>
      <c r="H166" s="2">
        <f t="shared" si="28"/>
        <v>19.906294040532746</v>
      </c>
      <c r="I166" s="2">
        <f t="shared" si="29"/>
        <v>0.16126658058177412</v>
      </c>
      <c r="J166" s="2">
        <f t="shared" si="23"/>
        <v>180387164.77720809</v>
      </c>
      <c r="K166" s="2">
        <f t="shared" si="24"/>
        <v>72154865.910883248</v>
      </c>
      <c r="L166" s="2">
        <f t="shared" si="25"/>
        <v>1318981500700830.5</v>
      </c>
      <c r="M166" s="2">
        <f t="shared" ref="M166:M201" si="33">LN(L166)</f>
        <v>34.815636243301739</v>
      </c>
      <c r="N166" s="2">
        <f t="shared" ref="N166:N201" si="34">M166-M165</f>
        <v>0.21005674475120628</v>
      </c>
      <c r="O166" s="2">
        <f t="shared" si="26"/>
        <v>538580568114676.44</v>
      </c>
      <c r="P166" s="2">
        <f t="shared" si="27"/>
        <v>215432227245870.59</v>
      </c>
      <c r="Q166">
        <v>5.3220000000000001</v>
      </c>
      <c r="R166">
        <v>3.0635957440068622</v>
      </c>
    </row>
    <row r="167" spans="1:18" x14ac:dyDescent="0.25">
      <c r="A167">
        <v>165</v>
      </c>
      <c r="B167">
        <f t="shared" ref="B167:B201" si="35">B166*(1+$T$13)</f>
        <v>169432411.90392485</v>
      </c>
      <c r="C167">
        <f t="shared" si="30"/>
        <v>3134976.91046288</v>
      </c>
      <c r="D167">
        <f t="shared" si="21"/>
        <v>3.0636169152499479</v>
      </c>
      <c r="E167" s="2">
        <f t="shared" si="31"/>
        <v>1.2509699911162082</v>
      </c>
      <c r="F167" s="2">
        <f t="shared" si="32"/>
        <v>0.50038799644648335</v>
      </c>
      <c r="G167" s="2">
        <f t="shared" si="22"/>
        <v>519076003.10046083</v>
      </c>
      <c r="H167" s="2">
        <f t="shared" si="28"/>
        <v>20.067560871835372</v>
      </c>
      <c r="I167" s="2">
        <f t="shared" si="29"/>
        <v>0.1612668313026262</v>
      </c>
      <c r="J167" s="2">
        <f t="shared" si="23"/>
        <v>211954862.81425062</v>
      </c>
      <c r="K167" s="2">
        <f t="shared" si="24"/>
        <v>84781945.12570025</v>
      </c>
      <c r="L167" s="2">
        <f t="shared" si="25"/>
        <v>1627291284495303</v>
      </c>
      <c r="M167" s="2">
        <f t="shared" si="33"/>
        <v>35.025693238773798</v>
      </c>
      <c r="N167" s="2">
        <f t="shared" si="34"/>
        <v>0.21005699547205836</v>
      </c>
      <c r="O167" s="2">
        <f t="shared" si="26"/>
        <v>664473600983003</v>
      </c>
      <c r="P167" s="2">
        <f t="shared" si="27"/>
        <v>265789440393201.19</v>
      </c>
      <c r="Q167">
        <v>5.3220000000000001</v>
      </c>
      <c r="R167">
        <v>3.0635957440068622</v>
      </c>
    </row>
    <row r="168" spans="1:18" x14ac:dyDescent="0.25">
      <c r="A168" s="2">
        <v>166</v>
      </c>
      <c r="B168">
        <f t="shared" si="35"/>
        <v>199083083.98711172</v>
      </c>
      <c r="C168">
        <f t="shared" si="30"/>
        <v>3291725.7559860242</v>
      </c>
      <c r="D168">
        <f t="shared" si="21"/>
        <v>3.0636135278487129</v>
      </c>
      <c r="E168" s="2">
        <f t="shared" si="31"/>
        <v>1.2509697144798477</v>
      </c>
      <c r="F168" s="2">
        <f t="shared" si="32"/>
        <v>0.50038788579193916</v>
      </c>
      <c r="G168" s="2">
        <f t="shared" si="22"/>
        <v>609913629.26875699</v>
      </c>
      <c r="H168" s="2">
        <f t="shared" si="28"/>
        <v>20.228827913743935</v>
      </c>
      <c r="I168" s="2">
        <f t="shared" si="29"/>
        <v>0.16126704190856245</v>
      </c>
      <c r="J168" s="2">
        <f t="shared" si="23"/>
        <v>249046908.7331247</v>
      </c>
      <c r="K168" s="2">
        <f t="shared" si="24"/>
        <v>99618763.493249893</v>
      </c>
      <c r="L168" s="2">
        <f t="shared" si="25"/>
        <v>2007668402390878.8</v>
      </c>
      <c r="M168" s="2">
        <f t="shared" si="33"/>
        <v>35.235750444851789</v>
      </c>
      <c r="N168" s="2">
        <f t="shared" si="34"/>
        <v>0.21005720607799105</v>
      </c>
      <c r="O168" s="2">
        <f t="shared" si="26"/>
        <v>819794123925527.25</v>
      </c>
      <c r="P168" s="2">
        <f t="shared" si="27"/>
        <v>327917649570210.94</v>
      </c>
      <c r="Q168">
        <v>5.3220000000000001</v>
      </c>
      <c r="R168">
        <v>3.0635957440068622</v>
      </c>
    </row>
    <row r="169" spans="1:18" x14ac:dyDescent="0.25">
      <c r="A169">
        <v>167</v>
      </c>
      <c r="B169">
        <f t="shared" si="35"/>
        <v>233922623.68485627</v>
      </c>
      <c r="C169">
        <f t="shared" si="30"/>
        <v>3456312.0437853257</v>
      </c>
      <c r="D169">
        <f t="shared" ref="D169:D201" si="36">(($T$3)*D168^($T$2)+(1-$T$4)*D168)/(1+$T$5+$T$13)</f>
        <v>3.0636106824323646</v>
      </c>
      <c r="E169" s="2">
        <f t="shared" si="31"/>
        <v>1.250969482105172</v>
      </c>
      <c r="F169" s="2">
        <f t="shared" si="32"/>
        <v>0.5003877928420688</v>
      </c>
      <c r="G169" s="2">
        <f t="shared" ref="G169:G201" si="37">D169*B169</f>
        <v>716647848.78353167</v>
      </c>
      <c r="H169" s="2">
        <f t="shared" si="28"/>
        <v>20.390095132561786</v>
      </c>
      <c r="I169" s="2">
        <f t="shared" si="29"/>
        <v>0.16126721881785144</v>
      </c>
      <c r="J169" s="2">
        <f t="shared" ref="J169:J201" si="38">E169*B169</f>
        <v>292630063.40372771</v>
      </c>
      <c r="K169" s="2">
        <f t="shared" ref="K169:K201" si="39">F169*B169</f>
        <v>117052025.36149107</v>
      </c>
      <c r="L169" s="2">
        <f t="shared" ref="L169:L201" si="40">G169*C169</f>
        <v>2476958590903365.5</v>
      </c>
      <c r="M169" s="2">
        <f t="shared" si="33"/>
        <v>35.445807827839076</v>
      </c>
      <c r="N169" s="2">
        <f t="shared" si="34"/>
        <v>0.21005738298728716</v>
      </c>
      <c r="O169" s="2">
        <f t="shared" ref="O169:O201" si="41">J169*C169</f>
        <v>1011420812515967.6</v>
      </c>
      <c r="P169" s="2">
        <f t="shared" ref="P169:P201" si="42">K169*C169</f>
        <v>404568325006387</v>
      </c>
      <c r="Q169">
        <v>5.3220000000000001</v>
      </c>
      <c r="R169">
        <v>3.0635957440068622</v>
      </c>
    </row>
    <row r="170" spans="1:18" x14ac:dyDescent="0.25">
      <c r="A170" s="2">
        <v>168</v>
      </c>
      <c r="B170">
        <f t="shared" si="35"/>
        <v>274859082.82970613</v>
      </c>
      <c r="C170">
        <f t="shared" si="30"/>
        <v>3629127.6459745923</v>
      </c>
      <c r="D170">
        <f t="shared" si="36"/>
        <v>3.0636082922831185</v>
      </c>
      <c r="E170" s="2">
        <f t="shared" si="31"/>
        <v>1.2509692869103508</v>
      </c>
      <c r="F170" s="2">
        <f t="shared" si="32"/>
        <v>0.50038771476414035</v>
      </c>
      <c r="G170" s="2">
        <f t="shared" si="37"/>
        <v>842060565.36642027</v>
      </c>
      <c r="H170" s="2">
        <f t="shared" si="28"/>
        <v>20.551362499983657</v>
      </c>
      <c r="I170" s="2">
        <f t="shared" si="29"/>
        <v>0.1612673674218712</v>
      </c>
      <c r="J170" s="2">
        <f t="shared" si="38"/>
        <v>343840270.84831053</v>
      </c>
      <c r="K170" s="2">
        <f t="shared" si="39"/>
        <v>137536108.33932421</v>
      </c>
      <c r="L170" s="2">
        <f t="shared" si="40"/>
        <v>3055945277356271</v>
      </c>
      <c r="M170" s="2">
        <f t="shared" si="33"/>
        <v>35.655865359430379</v>
      </c>
      <c r="N170" s="2">
        <f t="shared" si="34"/>
        <v>0.21005753159130336</v>
      </c>
      <c r="O170" s="2">
        <f t="shared" si="41"/>
        <v>1247840232734995.5</v>
      </c>
      <c r="P170" s="2">
        <f t="shared" si="42"/>
        <v>499136093093998.13</v>
      </c>
      <c r="Q170">
        <v>5.3220000000000001</v>
      </c>
      <c r="R170">
        <v>3.0635957440068622</v>
      </c>
    </row>
    <row r="171" spans="1:18" x14ac:dyDescent="0.25">
      <c r="A171">
        <v>169</v>
      </c>
      <c r="B171">
        <f t="shared" si="35"/>
        <v>322959422.32490474</v>
      </c>
      <c r="C171">
        <f t="shared" si="30"/>
        <v>3810584.0282733222</v>
      </c>
      <c r="D171">
        <f t="shared" si="36"/>
        <v>3.0636062845580949</v>
      </c>
      <c r="E171" s="2">
        <f t="shared" si="31"/>
        <v>1.2509691229466349</v>
      </c>
      <c r="F171" s="2">
        <f t="shared" si="32"/>
        <v>0.50038764917865397</v>
      </c>
      <c r="G171" s="2">
        <f t="shared" si="37"/>
        <v>989420515.89183009</v>
      </c>
      <c r="H171" s="2">
        <f t="shared" si="28"/>
        <v>20.712629992233047</v>
      </c>
      <c r="I171" s="2">
        <f t="shared" si="29"/>
        <v>0.16126749224939019</v>
      </c>
      <c r="J171" s="2">
        <f t="shared" si="38"/>
        <v>404012265.29313791</v>
      </c>
      <c r="K171" s="2">
        <f t="shared" si="39"/>
        <v>161604906.11725518</v>
      </c>
      <c r="L171" s="2">
        <f t="shared" si="40"/>
        <v>3770270015103358.5</v>
      </c>
      <c r="M171" s="2">
        <f t="shared" si="33"/>
        <v>35.865923015849198</v>
      </c>
      <c r="N171" s="2">
        <f t="shared" si="34"/>
        <v>0.21005765641881879</v>
      </c>
      <c r="O171" s="2">
        <f t="shared" si="41"/>
        <v>1539522685352555.5</v>
      </c>
      <c r="P171" s="2">
        <f t="shared" si="42"/>
        <v>615809074141022.25</v>
      </c>
      <c r="Q171">
        <v>5.3220000000000001</v>
      </c>
      <c r="R171">
        <v>3.0635957440068622</v>
      </c>
    </row>
    <row r="172" spans="1:18" x14ac:dyDescent="0.25">
      <c r="A172" s="2">
        <v>170</v>
      </c>
      <c r="B172">
        <f t="shared" si="35"/>
        <v>379477321.23176306</v>
      </c>
      <c r="C172">
        <f t="shared" si="30"/>
        <v>4001113.2296869885</v>
      </c>
      <c r="D172">
        <f t="shared" si="36"/>
        <v>3.063604598069317</v>
      </c>
      <c r="E172" s="2">
        <f t="shared" si="31"/>
        <v>1.2509689852170667</v>
      </c>
      <c r="F172" s="2">
        <f t="shared" si="32"/>
        <v>0.50038759408682665</v>
      </c>
      <c r="G172" s="2">
        <f t="shared" si="37"/>
        <v>1162568466.1886566</v>
      </c>
      <c r="H172" s="2">
        <f t="shared" si="28"/>
        <v>20.873897589337663</v>
      </c>
      <c r="I172" s="2">
        <f t="shared" si="29"/>
        <v>0.16126759710461513</v>
      </c>
      <c r="J172" s="2">
        <f t="shared" si="38"/>
        <v>474714359.45418948</v>
      </c>
      <c r="K172" s="2">
        <f t="shared" si="39"/>
        <v>189885743.78167579</v>
      </c>
      <c r="L172" s="2">
        <f t="shared" si="40"/>
        <v>4651568070484344</v>
      </c>
      <c r="M172" s="2">
        <f t="shared" si="33"/>
        <v>36.075980777123249</v>
      </c>
      <c r="N172" s="2">
        <f t="shared" si="34"/>
        <v>0.21005776127405085</v>
      </c>
      <c r="O172" s="2">
        <f t="shared" si="41"/>
        <v>1899385903934542</v>
      </c>
      <c r="P172" s="2">
        <f t="shared" si="42"/>
        <v>759754361573816.75</v>
      </c>
      <c r="Q172">
        <v>5.3220000000000001</v>
      </c>
      <c r="R172">
        <v>3.0635957440068622</v>
      </c>
    </row>
    <row r="173" spans="1:18" x14ac:dyDescent="0.25">
      <c r="A173">
        <v>171</v>
      </c>
      <c r="B173">
        <f t="shared" si="35"/>
        <v>445885852.44732159</v>
      </c>
      <c r="C173">
        <f t="shared" si="30"/>
        <v>4201168.891171338</v>
      </c>
      <c r="D173">
        <f t="shared" si="36"/>
        <v>3.0636031814189146</v>
      </c>
      <c r="E173" s="2">
        <f t="shared" si="31"/>
        <v>1.2509688695241967</v>
      </c>
      <c r="F173" s="2">
        <f t="shared" si="32"/>
        <v>0.50038754780967876</v>
      </c>
      <c r="G173" s="2">
        <f t="shared" si="37"/>
        <v>1366017316.1072991</v>
      </c>
      <c r="H173" s="2">
        <f t="shared" si="28"/>
        <v>21.03516527452074</v>
      </c>
      <c r="I173" s="2">
        <f t="shared" si="29"/>
        <v>0.16126768518307699</v>
      </c>
      <c r="J173" s="2">
        <f t="shared" si="38"/>
        <v>557789320.77285874</v>
      </c>
      <c r="K173" s="2">
        <f t="shared" si="39"/>
        <v>223115728.30914351</v>
      </c>
      <c r="L173" s="2">
        <f t="shared" si="40"/>
        <v>5738869453231349</v>
      </c>
      <c r="M173" s="2">
        <f t="shared" si="33"/>
        <v>36.286038626475758</v>
      </c>
      <c r="N173" s="2">
        <f t="shared" si="34"/>
        <v>0.21005784935250915</v>
      </c>
      <c r="O173" s="2">
        <f t="shared" si="41"/>
        <v>2343367142258524.5</v>
      </c>
      <c r="P173" s="2">
        <f t="shared" si="42"/>
        <v>937346856903410</v>
      </c>
      <c r="Q173">
        <v>5.3220000000000001</v>
      </c>
      <c r="R173">
        <v>3.0635957440068622</v>
      </c>
    </row>
    <row r="174" spans="1:18" x14ac:dyDescent="0.25">
      <c r="A174" s="2">
        <v>172</v>
      </c>
      <c r="B174">
        <f t="shared" si="35"/>
        <v>523915876.6256029</v>
      </c>
      <c r="C174">
        <f t="shared" si="30"/>
        <v>4411227.3357299054</v>
      </c>
      <c r="D174">
        <f t="shared" si="36"/>
        <v>3.0636019914326971</v>
      </c>
      <c r="E174" s="2">
        <f t="shared" si="31"/>
        <v>1.2509687723421625</v>
      </c>
      <c r="F174" s="2">
        <f t="shared" si="32"/>
        <v>0.50038750893686501</v>
      </c>
      <c r="G174" s="2">
        <f t="shared" si="37"/>
        <v>1605069722.9734042</v>
      </c>
      <c r="H174" s="2">
        <f t="shared" si="28"/>
        <v>21.196433033689779</v>
      </c>
      <c r="I174" s="2">
        <f t="shared" si="29"/>
        <v>0.16126775916903924</v>
      </c>
      <c r="J174" s="2">
        <f t="shared" si="38"/>
        <v>655402400.99289834</v>
      </c>
      <c r="K174" s="2">
        <f t="shared" si="39"/>
        <v>262160960.39715934</v>
      </c>
      <c r="L174" s="2">
        <f t="shared" si="40"/>
        <v>7080327437732707</v>
      </c>
      <c r="M174" s="2">
        <f t="shared" si="33"/>
        <v>36.496096549814226</v>
      </c>
      <c r="N174" s="2">
        <f t="shared" si="34"/>
        <v>0.21005792333846784</v>
      </c>
      <c r="O174" s="2">
        <f t="shared" si="41"/>
        <v>2891128987162886</v>
      </c>
      <c r="P174" s="2">
        <f t="shared" si="42"/>
        <v>1156451594865154.5</v>
      </c>
      <c r="Q174">
        <v>5.3220000000000001</v>
      </c>
      <c r="R174">
        <v>3.0635957440068622</v>
      </c>
    </row>
    <row r="175" spans="1:18" x14ac:dyDescent="0.25">
      <c r="A175">
        <v>173</v>
      </c>
      <c r="B175">
        <f t="shared" si="35"/>
        <v>615601155.03508341</v>
      </c>
      <c r="C175">
        <f t="shared" si="30"/>
        <v>4631788.7025164012</v>
      </c>
      <c r="D175">
        <f t="shared" si="36"/>
        <v>3.0636009918443596</v>
      </c>
      <c r="E175" s="2">
        <f t="shared" si="31"/>
        <v>1.2509686907092374</v>
      </c>
      <c r="F175" s="2">
        <f t="shared" si="32"/>
        <v>0.50038747628369495</v>
      </c>
      <c r="G175" s="2">
        <f t="shared" si="37"/>
        <v>1885956309.1460149</v>
      </c>
      <c r="H175" s="2">
        <f t="shared" si="28"/>
        <v>21.35770085500706</v>
      </c>
      <c r="I175" s="2">
        <f t="shared" si="29"/>
        <v>0.16126782131728135</v>
      </c>
      <c r="J175" s="2">
        <f t="shared" si="38"/>
        <v>770097770.91333258</v>
      </c>
      <c r="K175" s="2">
        <f t="shared" si="39"/>
        <v>308039108.36533302</v>
      </c>
      <c r="L175" s="2">
        <f t="shared" si="40"/>
        <v>8735351126142041</v>
      </c>
      <c r="M175" s="2">
        <f t="shared" si="33"/>
        <v>36.706154535300939</v>
      </c>
      <c r="N175" s="2">
        <f t="shared" si="34"/>
        <v>0.21005798548671351</v>
      </c>
      <c r="O175" s="2">
        <f t="shared" si="41"/>
        <v>3566930155149437.5</v>
      </c>
      <c r="P175" s="2">
        <f t="shared" si="42"/>
        <v>1426772062059775</v>
      </c>
      <c r="Q175">
        <v>5.3220000000000001</v>
      </c>
      <c r="R175">
        <v>3.0635957440068622</v>
      </c>
    </row>
    <row r="176" spans="1:18" x14ac:dyDescent="0.25">
      <c r="A176" s="2">
        <v>174</v>
      </c>
      <c r="B176">
        <f t="shared" si="35"/>
        <v>723331357.16622305</v>
      </c>
      <c r="C176">
        <f t="shared" si="30"/>
        <v>4863378.1376422215</v>
      </c>
      <c r="D176">
        <f t="shared" si="36"/>
        <v>3.0636001521902161</v>
      </c>
      <c r="E176" s="2">
        <f t="shared" si="31"/>
        <v>1.2509686221375689</v>
      </c>
      <c r="F176" s="2">
        <f t="shared" si="32"/>
        <v>0.50038744885502762</v>
      </c>
      <c r="G176" s="2">
        <f t="shared" si="37"/>
        <v>2215998055.8983965</v>
      </c>
      <c r="H176" s="2">
        <f t="shared" si="28"/>
        <v>21.518968728528897</v>
      </c>
      <c r="I176" s="2">
        <f t="shared" si="29"/>
        <v>0.16126787352183669</v>
      </c>
      <c r="J176" s="2">
        <f t="shared" si="38"/>
        <v>904864831.22312772</v>
      </c>
      <c r="K176" s="2">
        <f t="shared" si="39"/>
        <v>361945932.48925114</v>
      </c>
      <c r="L176" s="2">
        <f t="shared" si="40"/>
        <v>1.0777236498113928E+16</v>
      </c>
      <c r="M176" s="2">
        <f t="shared" si="33"/>
        <v>36.916212572992208</v>
      </c>
      <c r="N176" s="2">
        <f t="shared" si="34"/>
        <v>0.21005803769126885</v>
      </c>
      <c r="O176" s="2">
        <f t="shared" si="41"/>
        <v>4400699837691878</v>
      </c>
      <c r="P176" s="2">
        <f t="shared" si="42"/>
        <v>1760279935076751.5</v>
      </c>
      <c r="Q176">
        <v>5.3220000000000001</v>
      </c>
      <c r="R176">
        <v>3.0635957440068622</v>
      </c>
    </row>
    <row r="177" spans="1:18" x14ac:dyDescent="0.25">
      <c r="A177">
        <v>175</v>
      </c>
      <c r="B177">
        <f t="shared" si="35"/>
        <v>849914344.67031217</v>
      </c>
      <c r="C177">
        <f t="shared" si="30"/>
        <v>5106547.0445243325</v>
      </c>
      <c r="D177">
        <f t="shared" si="36"/>
        <v>3.0635994468807777</v>
      </c>
      <c r="E177" s="2">
        <f t="shared" si="31"/>
        <v>1.2509685645373592</v>
      </c>
      <c r="F177" s="2">
        <f t="shared" si="32"/>
        <v>0.50038742581494366</v>
      </c>
      <c r="G177" s="2">
        <f t="shared" si="37"/>
        <v>2603797116.2280068</v>
      </c>
      <c r="H177" s="2">
        <f t="shared" si="28"/>
        <v>21.680236645902571</v>
      </c>
      <c r="I177" s="2">
        <f t="shared" si="29"/>
        <v>0.16126791737367441</v>
      </c>
      <c r="J177" s="2">
        <f t="shared" si="38"/>
        <v>1063216127.7319307</v>
      </c>
      <c r="K177" s="2">
        <f t="shared" si="39"/>
        <v>425286451.09277231</v>
      </c>
      <c r="L177" s="2">
        <f t="shared" si="40"/>
        <v>1.3296412468415108E+16</v>
      </c>
      <c r="M177" s="2">
        <f t="shared" si="33"/>
        <v>37.126270654535318</v>
      </c>
      <c r="N177" s="2">
        <f t="shared" si="34"/>
        <v>0.21005808154311012</v>
      </c>
      <c r="O177" s="2">
        <f t="shared" si="41"/>
        <v>5429363174760096</v>
      </c>
      <c r="P177" s="2">
        <f t="shared" si="42"/>
        <v>2171745269904038.5</v>
      </c>
      <c r="Q177">
        <v>5.3220000000000001</v>
      </c>
      <c r="R177">
        <v>3.0635957440068622</v>
      </c>
    </row>
    <row r="178" spans="1:18" x14ac:dyDescent="0.25">
      <c r="A178" s="2">
        <v>176</v>
      </c>
      <c r="B178">
        <f t="shared" si="35"/>
        <v>998649354.98761678</v>
      </c>
      <c r="C178">
        <f t="shared" si="30"/>
        <v>5361874.3967505498</v>
      </c>
      <c r="D178">
        <f t="shared" si="36"/>
        <v>3.0635988544208796</v>
      </c>
      <c r="E178" s="2">
        <f t="shared" si="31"/>
        <v>1.2509685161531772</v>
      </c>
      <c r="F178" s="2">
        <f t="shared" si="32"/>
        <v>0.50038740646127089</v>
      </c>
      <c r="G178" s="2">
        <f t="shared" si="37"/>
        <v>3059461019.9082131</v>
      </c>
      <c r="H178" s="2">
        <f t="shared" si="28"/>
        <v>21.841504600111808</v>
      </c>
      <c r="I178" s="2">
        <f t="shared" si="29"/>
        <v>0.16126795420923656</v>
      </c>
      <c r="J178" s="2">
        <f t="shared" si="38"/>
        <v>1249278901.7661865</v>
      </c>
      <c r="K178" s="2">
        <f t="shared" si="39"/>
        <v>499711560.7064746</v>
      </c>
      <c r="L178" s="2">
        <f t="shared" si="40"/>
        <v>1.6404445710502172E+16</v>
      </c>
      <c r="M178" s="2">
        <f t="shared" si="33"/>
        <v>37.336328772913987</v>
      </c>
      <c r="N178" s="2">
        <f t="shared" si="34"/>
        <v>0.21005811837866872</v>
      </c>
      <c r="O178" s="2">
        <f t="shared" si="41"/>
        <v>6698476557780760</v>
      </c>
      <c r="P178" s="2">
        <f t="shared" si="42"/>
        <v>2679390623112304</v>
      </c>
      <c r="Q178">
        <v>5.3220000000000001</v>
      </c>
      <c r="R178">
        <v>3.0635957440068622</v>
      </c>
    </row>
    <row r="179" spans="1:18" x14ac:dyDescent="0.25">
      <c r="A179">
        <v>177</v>
      </c>
      <c r="B179">
        <f t="shared" si="35"/>
        <v>1173412992.1104498</v>
      </c>
      <c r="C179">
        <f t="shared" si="30"/>
        <v>5629968.1165880775</v>
      </c>
      <c r="D179">
        <f t="shared" si="36"/>
        <v>3.0635983567545857</v>
      </c>
      <c r="E179" s="2">
        <f t="shared" si="31"/>
        <v>1.2509684755104602</v>
      </c>
      <c r="F179" s="2">
        <f t="shared" si="32"/>
        <v>0.5003873902041841</v>
      </c>
      <c r="G179" s="2">
        <f t="shared" si="37"/>
        <v>3594866114.4240556</v>
      </c>
      <c r="H179" s="2">
        <f t="shared" si="28"/>
        <v>22.002772585262925</v>
      </c>
      <c r="I179" s="2">
        <f t="shared" si="29"/>
        <v>0.16126798515111673</v>
      </c>
      <c r="J179" s="2">
        <f t="shared" si="38"/>
        <v>1467902661.884577</v>
      </c>
      <c r="K179" s="2">
        <f t="shared" si="39"/>
        <v>587161064.75383079</v>
      </c>
      <c r="L179" s="2">
        <f t="shared" si="40"/>
        <v>2.02389816076103E+16</v>
      </c>
      <c r="M179" s="2">
        <f t="shared" si="33"/>
        <v>37.546386922234532</v>
      </c>
      <c r="N179" s="2">
        <f t="shared" si="34"/>
        <v>0.21005814932054534</v>
      </c>
      <c r="O179" s="2">
        <f t="shared" si="41"/>
        <v>8264245184664938</v>
      </c>
      <c r="P179" s="2">
        <f t="shared" si="42"/>
        <v>3305698073865975</v>
      </c>
      <c r="Q179">
        <v>5.3220000000000001</v>
      </c>
      <c r="R179">
        <v>3.0635957440068622</v>
      </c>
    </row>
    <row r="180" spans="1:18" x14ac:dyDescent="0.25">
      <c r="A180" s="2">
        <v>178</v>
      </c>
      <c r="B180">
        <f t="shared" si="35"/>
        <v>1378760265.7297785</v>
      </c>
      <c r="C180">
        <f t="shared" si="30"/>
        <v>5911466.522417482</v>
      </c>
      <c r="D180">
        <f t="shared" si="36"/>
        <v>3.0635979387149144</v>
      </c>
      <c r="E180" s="2">
        <f t="shared" si="31"/>
        <v>1.2509684413705751</v>
      </c>
      <c r="F180" s="2">
        <f t="shared" si="32"/>
        <v>0.50038737654823007</v>
      </c>
      <c r="G180" s="2">
        <f t="shared" si="37"/>
        <v>4223967108.0717769</v>
      </c>
      <c r="H180" s="2">
        <f t="shared" si="28"/>
        <v>22.164040596405229</v>
      </c>
      <c r="I180" s="2">
        <f t="shared" si="29"/>
        <v>0.1612680111423046</v>
      </c>
      <c r="J180" s="2">
        <f t="shared" si="38"/>
        <v>1724785580.643661</v>
      </c>
      <c r="K180" s="2">
        <f t="shared" si="39"/>
        <v>689914232.25746441</v>
      </c>
      <c r="L180" s="2">
        <f t="shared" si="40"/>
        <v>2.4969840151158896E+16</v>
      </c>
      <c r="M180" s="2">
        <f t="shared" si="33"/>
        <v>37.756445097546269</v>
      </c>
      <c r="N180" s="2">
        <f t="shared" si="34"/>
        <v>0.21005817531173676</v>
      </c>
      <c r="O180" s="2">
        <f t="shared" si="41"/>
        <v>1.01960122183234E+16</v>
      </c>
      <c r="P180" s="2">
        <f t="shared" si="42"/>
        <v>4078404887329360</v>
      </c>
      <c r="Q180">
        <v>5.3220000000000001</v>
      </c>
      <c r="R180">
        <v>3.0635957440068622</v>
      </c>
    </row>
    <row r="181" spans="1:18" x14ac:dyDescent="0.25">
      <c r="A181">
        <v>179</v>
      </c>
      <c r="B181">
        <f t="shared" si="35"/>
        <v>1620043312.2324898</v>
      </c>
      <c r="C181">
        <f t="shared" si="30"/>
        <v>6207039.8485383559</v>
      </c>
      <c r="D181">
        <f t="shared" si="36"/>
        <v>3.0635975875616004</v>
      </c>
      <c r="E181" s="2">
        <f t="shared" si="31"/>
        <v>1.2509684126930696</v>
      </c>
      <c r="F181" s="2">
        <f t="shared" si="32"/>
        <v>0.50038736507722781</v>
      </c>
      <c r="G181" s="2">
        <f t="shared" si="37"/>
        <v>4963160783.1007605</v>
      </c>
      <c r="H181" s="2">
        <f t="shared" si="28"/>
        <v>22.325308629380128</v>
      </c>
      <c r="I181" s="2">
        <f t="shared" si="29"/>
        <v>0.161268032974899</v>
      </c>
      <c r="J181" s="2">
        <f t="shared" si="38"/>
        <v>2026623010.7975006</v>
      </c>
      <c r="K181" s="2">
        <f t="shared" si="39"/>
        <v>810649204.31900024</v>
      </c>
      <c r="L181" s="2">
        <f t="shared" si="40"/>
        <v>3.0806536755409252E+16</v>
      </c>
      <c r="M181" s="2">
        <f t="shared" si="33"/>
        <v>37.966503294690604</v>
      </c>
      <c r="N181" s="2">
        <f t="shared" si="34"/>
        <v>0.21005819714433471</v>
      </c>
      <c r="O181" s="2">
        <f t="shared" si="41"/>
        <v>1.2579329785984866E+16</v>
      </c>
      <c r="P181" s="2">
        <f t="shared" si="42"/>
        <v>5031731914393946</v>
      </c>
      <c r="Q181">
        <v>5.3220000000000001</v>
      </c>
      <c r="R181">
        <v>3.0635957440068622</v>
      </c>
    </row>
    <row r="182" spans="1:18" x14ac:dyDescent="0.25">
      <c r="A182" s="2">
        <v>180</v>
      </c>
      <c r="B182">
        <f t="shared" si="35"/>
        <v>1903550891.8731756</v>
      </c>
      <c r="C182">
        <f t="shared" si="30"/>
        <v>6517391.8409652738</v>
      </c>
      <c r="D182">
        <f t="shared" si="36"/>
        <v>3.0635972925928243</v>
      </c>
      <c r="E182" s="2">
        <f t="shared" si="31"/>
        <v>1.2509683886039635</v>
      </c>
      <c r="F182" s="2">
        <f t="shared" si="32"/>
        <v>0.50038735544158541</v>
      </c>
      <c r="G182" s="2">
        <f t="shared" si="37"/>
        <v>5831713358.6553173</v>
      </c>
      <c r="H182" s="2">
        <f t="shared" si="28"/>
        <v>22.486576680694419</v>
      </c>
      <c r="I182" s="2">
        <f t="shared" si="29"/>
        <v>0.16126805131429123</v>
      </c>
      <c r="J182" s="2">
        <f t="shared" si="38"/>
        <v>2381281991.8322239</v>
      </c>
      <c r="K182" s="2">
        <f t="shared" si="39"/>
        <v>952512796.73288965</v>
      </c>
      <c r="L182" s="2">
        <f t="shared" si="40"/>
        <v>3.800756106254836E+16</v>
      </c>
      <c r="M182" s="2">
        <f t="shared" si="33"/>
        <v>38.176561510174324</v>
      </c>
      <c r="N182" s="2">
        <f t="shared" si="34"/>
        <v>0.21005821548371983</v>
      </c>
      <c r="O182" s="2">
        <f t="shared" si="41"/>
        <v>1.5519747824604872E+16</v>
      </c>
      <c r="P182" s="2">
        <f t="shared" si="42"/>
        <v>6207899129841949</v>
      </c>
      <c r="Q182">
        <v>5.3220000000000001</v>
      </c>
      <c r="R182">
        <v>3.0635957440068622</v>
      </c>
    </row>
    <row r="183" spans="1:18" x14ac:dyDescent="0.25">
      <c r="A183">
        <v>181</v>
      </c>
      <c r="B183">
        <f t="shared" si="35"/>
        <v>2236672297.9509816</v>
      </c>
      <c r="C183">
        <f t="shared" si="30"/>
        <v>6843261.4330135379</v>
      </c>
      <c r="D183">
        <f t="shared" si="36"/>
        <v>3.0635970448190579</v>
      </c>
      <c r="E183" s="2">
        <f t="shared" si="31"/>
        <v>1.2509683683691135</v>
      </c>
      <c r="F183" s="2">
        <f t="shared" si="32"/>
        <v>0.50038734734764545</v>
      </c>
      <c r="G183" s="2">
        <f t="shared" si="37"/>
        <v>6852262642.2312784</v>
      </c>
      <c r="H183" s="2">
        <f t="shared" si="28"/>
        <v>22.647844747413796</v>
      </c>
      <c r="I183" s="2">
        <f t="shared" si="29"/>
        <v>0.16126806671937644</v>
      </c>
      <c r="J183" s="2">
        <f t="shared" si="38"/>
        <v>2798006295.144135</v>
      </c>
      <c r="K183" s="2">
        <f t="shared" si="39"/>
        <v>1119202518.0576541</v>
      </c>
      <c r="L183" s="2">
        <f t="shared" si="40"/>
        <v>4.6891824668460752E+16</v>
      </c>
      <c r="M183" s="2">
        <f t="shared" si="33"/>
        <v>38.386619741063136</v>
      </c>
      <c r="N183" s="2">
        <f t="shared" si="34"/>
        <v>0.21005823088881215</v>
      </c>
      <c r="O183" s="2">
        <f t="shared" si="41"/>
        <v>1.9147488568888952E+16</v>
      </c>
      <c r="P183" s="2">
        <f t="shared" si="42"/>
        <v>7658995427555582</v>
      </c>
      <c r="Q183">
        <v>5.3220000000000001</v>
      </c>
      <c r="R183">
        <v>3.0635957440068622</v>
      </c>
    </row>
    <row r="184" spans="1:18" x14ac:dyDescent="0.25">
      <c r="A184" s="2">
        <v>182</v>
      </c>
      <c r="B184">
        <f t="shared" si="35"/>
        <v>2628089950.0924034</v>
      </c>
      <c r="C184">
        <f t="shared" si="30"/>
        <v>7185424.5046642153</v>
      </c>
      <c r="D184">
        <f t="shared" si="36"/>
        <v>3.0635968366890975</v>
      </c>
      <c r="E184" s="2">
        <f t="shared" si="31"/>
        <v>1.2509683513718386</v>
      </c>
      <c r="F184" s="2">
        <f t="shared" si="32"/>
        <v>0.50038734054873546</v>
      </c>
      <c r="G184" s="2">
        <f t="shared" si="37"/>
        <v>8051408057.637495</v>
      </c>
      <c r="H184" s="2">
        <f t="shared" si="28"/>
        <v>22.809112827073449</v>
      </c>
      <c r="I184" s="2">
        <f t="shared" si="29"/>
        <v>0.16126807965965284</v>
      </c>
      <c r="J184" s="2">
        <f t="shared" si="38"/>
        <v>3287657352.1239915</v>
      </c>
      <c r="K184" s="2">
        <f t="shared" si="39"/>
        <v>1315062940.8495967</v>
      </c>
      <c r="L184" s="2">
        <f t="shared" si="40"/>
        <v>5.7852784754399368E+16</v>
      </c>
      <c r="M184" s="2">
        <f t="shared" si="33"/>
        <v>38.596677984892217</v>
      </c>
      <c r="N184" s="2">
        <f t="shared" si="34"/>
        <v>0.21005824382908145</v>
      </c>
      <c r="O184" s="2">
        <f t="shared" si="41"/>
        <v>2.3623213700891196E+16</v>
      </c>
      <c r="P184" s="2">
        <f t="shared" si="42"/>
        <v>9449285480356480</v>
      </c>
      <c r="Q184">
        <v>5.3220000000000001</v>
      </c>
      <c r="R184">
        <v>3.0635957440068622</v>
      </c>
    </row>
    <row r="185" spans="1:18" x14ac:dyDescent="0.25">
      <c r="A185">
        <v>183</v>
      </c>
      <c r="B185">
        <f t="shared" si="35"/>
        <v>3088005691.3585739</v>
      </c>
      <c r="C185">
        <f t="shared" si="30"/>
        <v>7544695.7298974264</v>
      </c>
      <c r="D185">
        <f t="shared" si="36"/>
        <v>3.0635966618599335</v>
      </c>
      <c r="E185" s="2">
        <f t="shared" si="31"/>
        <v>1.2509683370941274</v>
      </c>
      <c r="F185" s="2">
        <f t="shared" si="32"/>
        <v>0.50038733483765097</v>
      </c>
      <c r="G185" s="2">
        <f t="shared" si="37"/>
        <v>9460403927.8506031</v>
      </c>
      <c r="H185" s="2">
        <f t="shared" si="28"/>
        <v>22.970380917602935</v>
      </c>
      <c r="I185" s="2">
        <f t="shared" si="29"/>
        <v>0.16126809052948587</v>
      </c>
      <c r="J185" s="2">
        <f t="shared" si="38"/>
        <v>3862997344.6560364</v>
      </c>
      <c r="K185" s="2">
        <f t="shared" si="39"/>
        <v>1545198937.8624146</v>
      </c>
      <c r="L185" s="2">
        <f t="shared" si="40"/>
        <v>7.1375869117559288E+16</v>
      </c>
      <c r="M185" s="2">
        <f t="shared" si="33"/>
        <v>38.806736239591139</v>
      </c>
      <c r="N185" s="2">
        <f t="shared" si="34"/>
        <v>0.21005825469892159</v>
      </c>
      <c r="O185" s="2">
        <f t="shared" si="41"/>
        <v>2.9145139570831496E+16</v>
      </c>
      <c r="P185" s="2">
        <f t="shared" si="42"/>
        <v>1.1658055828332598E+16</v>
      </c>
      <c r="Q185">
        <v>5.3220000000000001</v>
      </c>
      <c r="R185">
        <v>3.0635957440068622</v>
      </c>
    </row>
    <row r="186" spans="1:18" x14ac:dyDescent="0.25">
      <c r="A186" s="2">
        <v>184</v>
      </c>
      <c r="B186">
        <f t="shared" si="35"/>
        <v>3628406687.3463244</v>
      </c>
      <c r="C186">
        <f t="shared" si="30"/>
        <v>7921930.516392298</v>
      </c>
      <c r="D186">
        <f t="shared" si="36"/>
        <v>3.0635965150034372</v>
      </c>
      <c r="E186" s="2">
        <f t="shared" si="31"/>
        <v>1.2509683251008494</v>
      </c>
      <c r="F186" s="2">
        <f t="shared" si="32"/>
        <v>0.50038733004033975</v>
      </c>
      <c r="G186" s="2">
        <f t="shared" si="37"/>
        <v>11115974082.369366</v>
      </c>
      <c r="H186" s="2">
        <f t="shared" si="28"/>
        <v>23.131649017263079</v>
      </c>
      <c r="I186" s="2">
        <f t="shared" si="29"/>
        <v>0.16126809966014477</v>
      </c>
      <c r="J186" s="2">
        <f t="shared" si="38"/>
        <v>4539021836.4543533</v>
      </c>
      <c r="K186" s="2">
        <f t="shared" si="39"/>
        <v>1815608734.5817411</v>
      </c>
      <c r="L186" s="2">
        <f t="shared" si="40"/>
        <v>8.8059974302547744E+16</v>
      </c>
      <c r="M186" s="2">
        <f t="shared" si="33"/>
        <v>39.016794503420712</v>
      </c>
      <c r="N186" s="2">
        <f t="shared" si="34"/>
        <v>0.21005826382957338</v>
      </c>
      <c r="O186" s="2">
        <f t="shared" si="41"/>
        <v>3.5957815600778752E+16</v>
      </c>
      <c r="P186" s="2">
        <f t="shared" si="42"/>
        <v>1.43831262403115E+16</v>
      </c>
      <c r="Q186">
        <v>5.3220000000000001</v>
      </c>
      <c r="R186">
        <v>3.0635957440068622</v>
      </c>
    </row>
    <row r="187" spans="1:18" x14ac:dyDescent="0.25">
      <c r="A187">
        <v>185</v>
      </c>
      <c r="B187">
        <f t="shared" si="35"/>
        <v>4263377857.6319313</v>
      </c>
      <c r="C187">
        <f t="shared" si="30"/>
        <v>8318027.0422119135</v>
      </c>
      <c r="D187">
        <f t="shared" si="36"/>
        <v>3.0635963916439821</v>
      </c>
      <c r="E187" s="2">
        <f t="shared" si="31"/>
        <v>1.2509683150264959</v>
      </c>
      <c r="F187" s="2">
        <f t="shared" si="32"/>
        <v>0.50038732601059832</v>
      </c>
      <c r="G187" s="2">
        <f t="shared" si="37"/>
        <v>13061269020.856035</v>
      </c>
      <c r="H187" s="2">
        <f t="shared" si="28"/>
        <v>23.292917124592979</v>
      </c>
      <c r="I187" s="2">
        <f t="shared" si="29"/>
        <v>0.16126810732989938</v>
      </c>
      <c r="J187" s="2">
        <f t="shared" si="38"/>
        <v>5333350614.8830891</v>
      </c>
      <c r="K187" s="2">
        <f t="shared" si="39"/>
        <v>2133340245.9532354</v>
      </c>
      <c r="L187" s="2">
        <f t="shared" si="40"/>
        <v>1.0864398892108522E+17</v>
      </c>
      <c r="M187" s="2">
        <f t="shared" si="33"/>
        <v>39.226852774920047</v>
      </c>
      <c r="N187" s="2">
        <f t="shared" si="34"/>
        <v>0.21005827149933509</v>
      </c>
      <c r="O187" s="2">
        <f t="shared" si="41"/>
        <v>4.4362954640195072E+16</v>
      </c>
      <c r="P187" s="2">
        <f t="shared" si="42"/>
        <v>1.7745181856078026E+16</v>
      </c>
      <c r="Q187">
        <v>5.3220000000000001</v>
      </c>
      <c r="R187">
        <v>3.0635957440068622</v>
      </c>
    </row>
    <row r="188" spans="1:18" x14ac:dyDescent="0.25">
      <c r="A188" s="2">
        <v>186</v>
      </c>
      <c r="B188">
        <f t="shared" si="35"/>
        <v>5009468982.7175198</v>
      </c>
      <c r="C188">
        <f t="shared" si="30"/>
        <v>8733928.3943225089</v>
      </c>
      <c r="D188">
        <f t="shared" si="36"/>
        <v>3.0635962880220404</v>
      </c>
      <c r="E188" s="2">
        <f t="shared" si="31"/>
        <v>1.2509683065640387</v>
      </c>
      <c r="F188" s="2">
        <f t="shared" si="32"/>
        <v>0.50038732262561547</v>
      </c>
      <c r="G188" s="2">
        <f t="shared" si="37"/>
        <v>15346990580.41494</v>
      </c>
      <c r="H188" s="2">
        <f t="shared" si="28"/>
        <v>23.454185238365476</v>
      </c>
      <c r="I188" s="2">
        <f t="shared" si="29"/>
        <v>0.16126811377249695</v>
      </c>
      <c r="J188" s="2">
        <f t="shared" si="38"/>
        <v>6266686930.0952129</v>
      </c>
      <c r="K188" s="2">
        <f t="shared" si="39"/>
        <v>2506674772.0380855</v>
      </c>
      <c r="L188" s="2">
        <f t="shared" si="40"/>
        <v>1.3403951679768613E+17</v>
      </c>
      <c r="M188" s="2">
        <f t="shared" si="33"/>
        <v>39.436911052861973</v>
      </c>
      <c r="N188" s="2">
        <f t="shared" si="34"/>
        <v>0.21005827794192555</v>
      </c>
      <c r="O188" s="2">
        <f t="shared" si="41"/>
        <v>5.4732794917088336E+16</v>
      </c>
      <c r="P188" s="2">
        <f t="shared" si="42"/>
        <v>2.1893117966835336E+16</v>
      </c>
      <c r="Q188">
        <v>5.3220000000000001</v>
      </c>
      <c r="R188">
        <v>3.0635957440068622</v>
      </c>
    </row>
    <row r="189" spans="1:18" x14ac:dyDescent="0.25">
      <c r="A189">
        <v>187</v>
      </c>
      <c r="B189">
        <f t="shared" si="35"/>
        <v>5886126054.6930857</v>
      </c>
      <c r="C189">
        <f t="shared" si="30"/>
        <v>9170624.8140386343</v>
      </c>
      <c r="D189">
        <f t="shared" si="36"/>
        <v>3.0635962009796103</v>
      </c>
      <c r="E189" s="2">
        <f t="shared" si="31"/>
        <v>1.2509682994555744</v>
      </c>
      <c r="F189" s="2">
        <f t="shared" si="32"/>
        <v>0.50038731978222983</v>
      </c>
      <c r="G189" s="2">
        <f t="shared" si="37"/>
        <v>18032713419.64484</v>
      </c>
      <c r="H189" s="2">
        <f t="shared" si="28"/>
        <v>23.61545335754975</v>
      </c>
      <c r="I189" s="2">
        <f t="shared" si="29"/>
        <v>0.16126811918427464</v>
      </c>
      <c r="J189" s="2">
        <f t="shared" si="38"/>
        <v>7363357101.0205584</v>
      </c>
      <c r="K189" s="2">
        <f t="shared" si="39"/>
        <v>2945342840.4082241</v>
      </c>
      <c r="L189" s="2">
        <f t="shared" si="40"/>
        <v>1.6537124915064246E+17</v>
      </c>
      <c r="M189" s="2">
        <f t="shared" si="33"/>
        <v>39.646969336215683</v>
      </c>
      <c r="N189" s="2">
        <f t="shared" si="34"/>
        <v>0.21005828335371035</v>
      </c>
      <c r="O189" s="2">
        <f t="shared" si="41"/>
        <v>6.7526585345246712E+16</v>
      </c>
      <c r="P189" s="2">
        <f t="shared" si="42"/>
        <v>2.7010634138098692E+16</v>
      </c>
      <c r="Q189">
        <v>5.3220000000000001</v>
      </c>
      <c r="R189">
        <v>3.0635957440068622</v>
      </c>
    </row>
    <row r="190" spans="1:18" x14ac:dyDescent="0.25">
      <c r="A190" s="2">
        <v>188</v>
      </c>
      <c r="B190">
        <f t="shared" si="35"/>
        <v>6916198114.2643757</v>
      </c>
      <c r="C190">
        <f t="shared" si="30"/>
        <v>9629156.0547405668</v>
      </c>
      <c r="D190">
        <f t="shared" si="36"/>
        <v>3.0635961278639692</v>
      </c>
      <c r="E190" s="2">
        <f t="shared" si="31"/>
        <v>1.2509682934844644</v>
      </c>
      <c r="F190" s="2">
        <f t="shared" si="32"/>
        <v>0.50038731739378572</v>
      </c>
      <c r="G190" s="2">
        <f t="shared" si="37"/>
        <v>21188437762.400425</v>
      </c>
      <c r="H190" s="2">
        <f t="shared" si="28"/>
        <v>23.776721481279917</v>
      </c>
      <c r="I190" s="2">
        <f t="shared" si="29"/>
        <v>0.16126812373016719</v>
      </c>
      <c r="J190" s="2">
        <f t="shared" si="38"/>
        <v>8651944552.4017773</v>
      </c>
      <c r="K190" s="2">
        <f t="shared" si="39"/>
        <v>3460777820.9607105</v>
      </c>
      <c r="L190" s="2">
        <f t="shared" si="40"/>
        <v>2.0402677377031171E+17</v>
      </c>
      <c r="M190" s="2">
        <f t="shared" si="33"/>
        <v>39.857027624115283</v>
      </c>
      <c r="N190" s="2">
        <f t="shared" si="34"/>
        <v>0.21005828789959935</v>
      </c>
      <c r="O190" s="2">
        <f t="shared" si="41"/>
        <v>8.3310924272039232E+16</v>
      </c>
      <c r="P190" s="2">
        <f t="shared" si="42"/>
        <v>3.3324369708815692E+16</v>
      </c>
      <c r="Q190">
        <v>5.3220000000000001</v>
      </c>
      <c r="R190">
        <v>3.0635957440068622</v>
      </c>
    </row>
    <row r="191" spans="1:18" x14ac:dyDescent="0.25">
      <c r="A191">
        <v>189</v>
      </c>
      <c r="B191">
        <f t="shared" si="35"/>
        <v>8126532784.2606421</v>
      </c>
      <c r="C191">
        <f t="shared" si="30"/>
        <v>10110613.857477596</v>
      </c>
      <c r="D191">
        <f t="shared" si="36"/>
        <v>3.0635960664468311</v>
      </c>
      <c r="E191" s="2">
        <f t="shared" si="31"/>
        <v>1.2509682884687319</v>
      </c>
      <c r="F191" s="2">
        <f t="shared" si="32"/>
        <v>0.50038731538749281</v>
      </c>
      <c r="G191" s="2">
        <f t="shared" si="37"/>
        <v>24896413871.712116</v>
      </c>
      <c r="H191" s="2">
        <f t="shared" si="28"/>
        <v>23.937989608828641</v>
      </c>
      <c r="I191" s="2">
        <f t="shared" si="29"/>
        <v>0.16126812754872333</v>
      </c>
      <c r="J191" s="2">
        <f t="shared" si="38"/>
        <v>10166034808.311573</v>
      </c>
      <c r="K191" s="2">
        <f t="shared" si="39"/>
        <v>4066413923.3246298</v>
      </c>
      <c r="L191" s="2">
        <f t="shared" si="40"/>
        <v>2.5171802709282998E+17</v>
      </c>
      <c r="M191" s="2">
        <f t="shared" si="33"/>
        <v>40.067085915833438</v>
      </c>
      <c r="N191" s="2">
        <f t="shared" si="34"/>
        <v>0.21005829171815549</v>
      </c>
      <c r="O191" s="2">
        <f t="shared" si="41"/>
        <v>1.0278485240851459E+17</v>
      </c>
      <c r="P191" s="2">
        <f t="shared" si="42"/>
        <v>4.111394096340584E+16</v>
      </c>
      <c r="Q191">
        <v>5.3220000000000001</v>
      </c>
      <c r="R191">
        <v>3.0635957440068622</v>
      </c>
    </row>
    <row r="192" spans="1:18" x14ac:dyDescent="0.25">
      <c r="A192" s="2">
        <v>190</v>
      </c>
      <c r="B192">
        <f t="shared" si="35"/>
        <v>9548676021.5062542</v>
      </c>
      <c r="C192">
        <f t="shared" si="30"/>
        <v>10616144.550351476</v>
      </c>
      <c r="D192">
        <f t="shared" si="36"/>
        <v>3.0635960148564352</v>
      </c>
      <c r="E192" s="2">
        <f t="shared" si="31"/>
        <v>1.2509682842555165</v>
      </c>
      <c r="F192" s="2">
        <f t="shared" si="32"/>
        <v>0.50038731370220668</v>
      </c>
      <c r="G192" s="2">
        <f t="shared" si="37"/>
        <v>29253285806.641762</v>
      </c>
      <c r="H192" s="2">
        <f t="shared" si="28"/>
        <v>24.099257739584946</v>
      </c>
      <c r="I192" s="2">
        <f t="shared" si="29"/>
        <v>0.16126813075630508</v>
      </c>
      <c r="J192" s="2">
        <f t="shared" si="38"/>
        <v>11945090859.535471</v>
      </c>
      <c r="K192" s="2">
        <f t="shared" si="39"/>
        <v>4778036343.814189</v>
      </c>
      <c r="L192" s="2">
        <f t="shared" si="40"/>
        <v>3.1055711069605414E+17</v>
      </c>
      <c r="M192" s="2">
        <f t="shared" si="33"/>
        <v>40.277144210759175</v>
      </c>
      <c r="N192" s="2">
        <f t="shared" si="34"/>
        <v>0.21005829492573724</v>
      </c>
      <c r="O192" s="2">
        <f t="shared" si="41"/>
        <v>1.2681081123191072E+17</v>
      </c>
      <c r="P192" s="2">
        <f t="shared" si="42"/>
        <v>5.0724324492764296E+16</v>
      </c>
      <c r="Q192">
        <v>5.3220000000000001</v>
      </c>
      <c r="R192">
        <v>3.0635957440068622</v>
      </c>
    </row>
    <row r="193" spans="1:18" x14ac:dyDescent="0.25">
      <c r="A193">
        <v>191</v>
      </c>
      <c r="B193">
        <f t="shared" si="35"/>
        <v>11219694325.26985</v>
      </c>
      <c r="C193">
        <f t="shared" si="30"/>
        <v>11146951.777869051</v>
      </c>
      <c r="D193">
        <f t="shared" si="36"/>
        <v>3.063595971520503</v>
      </c>
      <c r="E193" s="2">
        <f t="shared" si="31"/>
        <v>1.2509682807164157</v>
      </c>
      <c r="F193" s="2">
        <f t="shared" si="32"/>
        <v>0.5003873122865663</v>
      </c>
      <c r="G193" s="2">
        <f t="shared" si="37"/>
        <v>34372610336.588158</v>
      </c>
      <c r="H193" s="2">
        <f t="shared" si="28"/>
        <v>24.260525873035622</v>
      </c>
      <c r="I193" s="2">
        <f t="shared" si="29"/>
        <v>0.16126813345067603</v>
      </c>
      <c r="J193" s="2">
        <f t="shared" si="38"/>
        <v>14035481720.24655</v>
      </c>
      <c r="K193" s="2">
        <f t="shared" si="39"/>
        <v>5614192688.0986204</v>
      </c>
      <c r="L193" s="2">
        <f t="shared" si="40"/>
        <v>3.8314982990143149E+17</v>
      </c>
      <c r="M193" s="2">
        <f t="shared" si="33"/>
        <v>40.487202508379283</v>
      </c>
      <c r="N193" s="2">
        <f t="shared" si="34"/>
        <v>0.21005829762010819</v>
      </c>
      <c r="O193" s="2">
        <f t="shared" si="41"/>
        <v>1.5645283791475085E+17</v>
      </c>
      <c r="P193" s="2">
        <f t="shared" si="42"/>
        <v>6.2581135165900344E+16</v>
      </c>
      <c r="Q193">
        <v>5.3220000000000001</v>
      </c>
      <c r="R193">
        <v>3.0635957440068622</v>
      </c>
    </row>
    <row r="194" spans="1:18" x14ac:dyDescent="0.25">
      <c r="A194" s="2">
        <v>192</v>
      </c>
      <c r="B194">
        <f t="shared" si="35"/>
        <v>13183140832.192074</v>
      </c>
      <c r="C194">
        <f t="shared" si="30"/>
        <v>11704299.366762504</v>
      </c>
      <c r="D194">
        <f t="shared" si="36"/>
        <v>3.06359593511832</v>
      </c>
      <c r="E194" s="2">
        <f t="shared" si="31"/>
        <v>1.2509682777435709</v>
      </c>
      <c r="F194" s="2">
        <f t="shared" si="32"/>
        <v>0.5003873110974284</v>
      </c>
      <c r="G194" s="2">
        <f t="shared" si="37"/>
        <v>40387816665.595985</v>
      </c>
      <c r="H194" s="2">
        <f t="shared" si="28"/>
        <v>24.421794008749568</v>
      </c>
      <c r="I194" s="2">
        <f t="shared" si="29"/>
        <v>0.16126813571394649</v>
      </c>
      <c r="J194" s="2">
        <f t="shared" si="38"/>
        <v>16491690982.098265</v>
      </c>
      <c r="K194" s="2">
        <f t="shared" si="39"/>
        <v>6596676392.8393068</v>
      </c>
      <c r="L194" s="2">
        <f t="shared" si="40"/>
        <v>4.7271109702405517E+17</v>
      </c>
      <c r="M194" s="2">
        <f t="shared" si="33"/>
        <v>40.697260808262662</v>
      </c>
      <c r="N194" s="2">
        <f t="shared" si="34"/>
        <v>0.21005829988337865</v>
      </c>
      <c r="O194" s="2">
        <f t="shared" si="41"/>
        <v>1.9302368831861562E+17</v>
      </c>
      <c r="P194" s="2">
        <f t="shared" si="42"/>
        <v>7.7209475327446256E+16</v>
      </c>
      <c r="Q194">
        <v>5.3220000000000001</v>
      </c>
      <c r="R194">
        <v>3.0635957440068622</v>
      </c>
    </row>
    <row r="195" spans="1:18" x14ac:dyDescent="0.25">
      <c r="A195">
        <v>193</v>
      </c>
      <c r="B195">
        <f t="shared" si="35"/>
        <v>15490190477.825687</v>
      </c>
      <c r="C195">
        <f t="shared" si="30"/>
        <v>12289514.33510063</v>
      </c>
      <c r="D195">
        <f t="shared" si="36"/>
        <v>3.0635959045404864</v>
      </c>
      <c r="E195" s="2">
        <f t="shared" si="31"/>
        <v>1.2509682752463813</v>
      </c>
      <c r="F195" s="2">
        <f t="shared" si="32"/>
        <v>0.50038731009855253</v>
      </c>
      <c r="G195" s="2">
        <f t="shared" si="37"/>
        <v>47455684108.418816</v>
      </c>
      <c r="H195" s="2">
        <f t="shared" ref="H195:H201" si="43">LN(G195)</f>
        <v>24.583062146364664</v>
      </c>
      <c r="I195" s="2">
        <f t="shared" si="29"/>
        <v>0.16126813761509595</v>
      </c>
      <c r="J195" s="2">
        <f t="shared" si="38"/>
        <v>19377736865.28352</v>
      </c>
      <c r="K195" s="2">
        <f t="shared" si="39"/>
        <v>7751094746.1134081</v>
      </c>
      <c r="L195" s="2">
        <f t="shared" si="40"/>
        <v>5.8320731013242022E+17</v>
      </c>
      <c r="M195" s="2">
        <f t="shared" si="33"/>
        <v>40.90731911004719</v>
      </c>
      <c r="N195" s="2">
        <f t="shared" si="34"/>
        <v>0.21005830178452811</v>
      </c>
      <c r="O195" s="2">
        <f t="shared" si="41"/>
        <v>2.3814297498770976E+17</v>
      </c>
      <c r="P195" s="2">
        <f t="shared" si="42"/>
        <v>9.5257189995083904E+16</v>
      </c>
      <c r="Q195">
        <v>5.3220000000000001</v>
      </c>
      <c r="R195">
        <v>3.0635957440068622</v>
      </c>
    </row>
    <row r="196" spans="1:18" x14ac:dyDescent="0.25">
      <c r="A196" s="2">
        <v>194</v>
      </c>
      <c r="B196">
        <f t="shared" si="35"/>
        <v>18200973811.445183</v>
      </c>
      <c r="C196">
        <f t="shared" si="30"/>
        <v>12903990.051855663</v>
      </c>
      <c r="D196">
        <f t="shared" si="36"/>
        <v>3.0635958788551063</v>
      </c>
      <c r="E196" s="2">
        <f t="shared" si="31"/>
        <v>1.2509682731487419</v>
      </c>
      <c r="F196" s="2">
        <f t="shared" si="32"/>
        <v>0.50038730925949682</v>
      </c>
      <c r="G196" s="2">
        <f t="shared" si="37"/>
        <v>55760428359.893181</v>
      </c>
      <c r="H196" s="2">
        <f t="shared" si="43"/>
        <v>24.744330285576726</v>
      </c>
      <c r="I196" s="2">
        <f t="shared" ref="I196:I201" si="44">(H196-H195)</f>
        <v>0.16126813921206207</v>
      </c>
      <c r="J196" s="2">
        <f t="shared" si="38"/>
        <v>22768840778.529057</v>
      </c>
      <c r="K196" s="2">
        <f t="shared" si="39"/>
        <v>9107536311.411623</v>
      </c>
      <c r="L196" s="2">
        <f t="shared" si="40"/>
        <v>7.1953201284327194E+17</v>
      </c>
      <c r="M196" s="2">
        <f t="shared" si="33"/>
        <v>41.117377413428677</v>
      </c>
      <c r="N196" s="2">
        <f t="shared" si="34"/>
        <v>0.21005830338148712</v>
      </c>
      <c r="O196" s="2">
        <f t="shared" si="41"/>
        <v>2.9380889489842451E+17</v>
      </c>
      <c r="P196" s="2">
        <f t="shared" si="42"/>
        <v>1.1752355795936981E+17</v>
      </c>
      <c r="Q196">
        <v>5.3220000000000001</v>
      </c>
      <c r="R196">
        <v>3.0635957440068622</v>
      </c>
    </row>
    <row r="197" spans="1:18" x14ac:dyDescent="0.25">
      <c r="A197">
        <v>195</v>
      </c>
      <c r="B197">
        <f t="shared" si="35"/>
        <v>21386144228.44809</v>
      </c>
      <c r="C197">
        <f t="shared" si="30"/>
        <v>13549189.554448446</v>
      </c>
      <c r="D197">
        <f t="shared" si="36"/>
        <v>3.0635958572793869</v>
      </c>
      <c r="E197" s="2">
        <f t="shared" si="31"/>
        <v>1.250968271386725</v>
      </c>
      <c r="F197" s="2">
        <f t="shared" si="32"/>
        <v>0.50038730855469005</v>
      </c>
      <c r="G197" s="2">
        <f t="shared" si="37"/>
        <v>65518502861.453033</v>
      </c>
      <c r="H197" s="2">
        <f t="shared" si="43"/>
        <v>24.905598426130233</v>
      </c>
      <c r="I197" s="2">
        <f t="shared" si="44"/>
        <v>0.16126814055350636</v>
      </c>
      <c r="J197" s="2">
        <f t="shared" si="38"/>
        <v>26753387877.08889</v>
      </c>
      <c r="K197" s="2">
        <f t="shared" si="39"/>
        <v>10701355150.835558</v>
      </c>
      <c r="L197" s="2">
        <f t="shared" si="40"/>
        <v>8.8772261459350003E+17</v>
      </c>
      <c r="M197" s="2">
        <f t="shared" si="33"/>
        <v>41.327435718151619</v>
      </c>
      <c r="N197" s="2">
        <f t="shared" si="34"/>
        <v>0.21005830472294207</v>
      </c>
      <c r="O197" s="2">
        <f t="shared" si="41"/>
        <v>3.6248672357036051E+17</v>
      </c>
      <c r="P197" s="2">
        <f t="shared" si="42"/>
        <v>1.4499468942814422E+17</v>
      </c>
      <c r="Q197">
        <v>5.3220000000000001</v>
      </c>
      <c r="R197">
        <v>3.0635957440068622</v>
      </c>
    </row>
    <row r="198" spans="1:18" x14ac:dyDescent="0.25">
      <c r="A198" s="2">
        <v>196</v>
      </c>
      <c r="B198">
        <f t="shared" si="35"/>
        <v>25128719468.426506</v>
      </c>
      <c r="C198">
        <f t="shared" si="30"/>
        <v>14226649.032170869</v>
      </c>
      <c r="D198">
        <f t="shared" si="36"/>
        <v>3.0635958391557825</v>
      </c>
      <c r="E198" s="2">
        <f t="shared" si="31"/>
        <v>1.2509682699066307</v>
      </c>
      <c r="F198" s="2">
        <f t="shared" si="32"/>
        <v>0.50038730796265229</v>
      </c>
      <c r="G198" s="2">
        <f t="shared" si="37"/>
        <v>76984240406.784348</v>
      </c>
      <c r="H198" s="2">
        <f t="shared" si="43"/>
        <v>25.06686656781056</v>
      </c>
      <c r="I198" s="2">
        <f t="shared" si="44"/>
        <v>0.16126814168032766</v>
      </c>
      <c r="J198" s="2">
        <f t="shared" si="38"/>
        <v>31435230718.386574</v>
      </c>
      <c r="K198" s="2">
        <f t="shared" si="39"/>
        <v>12574092287.35463</v>
      </c>
      <c r="L198" s="2">
        <f t="shared" si="40"/>
        <v>1.0952277692755881E+18</v>
      </c>
      <c r="M198" s="2">
        <f t="shared" si="33"/>
        <v>41.537494024001383</v>
      </c>
      <c r="N198" s="2">
        <f t="shared" si="34"/>
        <v>0.21005830584976337</v>
      </c>
      <c r="O198" s="2">
        <f t="shared" si="41"/>
        <v>4.472179946758023E+17</v>
      </c>
      <c r="P198" s="2">
        <f t="shared" si="42"/>
        <v>1.7888719787032093E+17</v>
      </c>
      <c r="Q198">
        <v>5.3220000000000001</v>
      </c>
      <c r="R198">
        <v>3.0635957440068622</v>
      </c>
    </row>
    <row r="199" spans="1:18" x14ac:dyDescent="0.25">
      <c r="A199">
        <v>197</v>
      </c>
      <c r="B199">
        <f t="shared" si="35"/>
        <v>29526245375.401146</v>
      </c>
      <c r="C199">
        <f t="shared" si="30"/>
        <v>14937981.483779414</v>
      </c>
      <c r="D199">
        <f t="shared" si="36"/>
        <v>3.063595823931955</v>
      </c>
      <c r="E199" s="2">
        <f t="shared" si="31"/>
        <v>1.2509682686633514</v>
      </c>
      <c r="F199" s="2">
        <f t="shared" si="32"/>
        <v>0.50038730746534055</v>
      </c>
      <c r="G199" s="2">
        <f t="shared" si="37"/>
        <v>90456482028.469147</v>
      </c>
      <c r="H199" s="2">
        <f t="shared" si="43"/>
        <v>25.228134710437416</v>
      </c>
      <c r="I199" s="2">
        <f t="shared" si="44"/>
        <v>0.16126814262685585</v>
      </c>
      <c r="J199" s="2">
        <f t="shared" si="38"/>
        <v>36936396057.394859</v>
      </c>
      <c r="K199" s="2">
        <f t="shared" si="39"/>
        <v>14774558422.957943</v>
      </c>
      <c r="L199" s="2">
        <f t="shared" si="40"/>
        <v>1.3512372536290975E+18</v>
      </c>
      <c r="M199" s="2">
        <f t="shared" si="33"/>
        <v>41.747552330797667</v>
      </c>
      <c r="N199" s="2">
        <f t="shared" si="34"/>
        <v>0.21005830679628446</v>
      </c>
      <c r="O199" s="2">
        <f t="shared" si="41"/>
        <v>5.5175520038290733E+17</v>
      </c>
      <c r="P199" s="2">
        <f t="shared" si="42"/>
        <v>2.2070208015316291E+17</v>
      </c>
      <c r="Q199">
        <v>5.3220000000000001</v>
      </c>
      <c r="R199">
        <v>3.0635957440068622</v>
      </c>
    </row>
    <row r="200" spans="1:18" x14ac:dyDescent="0.25">
      <c r="A200" s="2">
        <v>198</v>
      </c>
      <c r="B200">
        <f t="shared" si="35"/>
        <v>34693338316.096344</v>
      </c>
      <c r="C200">
        <f t="shared" si="30"/>
        <v>15684880.557968386</v>
      </c>
      <c r="D200">
        <f t="shared" si="36"/>
        <v>3.0635958111439399</v>
      </c>
      <c r="E200" s="2">
        <f t="shared" si="31"/>
        <v>1.2509682676189968</v>
      </c>
      <c r="F200" s="2">
        <f t="shared" si="32"/>
        <v>0.50038730704759871</v>
      </c>
      <c r="G200" s="2">
        <f t="shared" si="37"/>
        <v>106286365939.79231</v>
      </c>
      <c r="H200" s="2">
        <f t="shared" si="43"/>
        <v>25.389402853859355</v>
      </c>
      <c r="I200" s="2">
        <f t="shared" si="44"/>
        <v>0.16126814342193896</v>
      </c>
      <c r="J200" s="2">
        <f t="shared" si="38"/>
        <v>43400265331.20681</v>
      </c>
      <c r="K200" s="2">
        <f t="shared" si="39"/>
        <v>17360106132.482723</v>
      </c>
      <c r="L200" s="2">
        <f t="shared" si="40"/>
        <v>1.6670889547061617E+18</v>
      </c>
      <c r="M200" s="2">
        <f t="shared" si="33"/>
        <v>41.957610638389035</v>
      </c>
      <c r="N200" s="2">
        <f t="shared" si="34"/>
        <v>0.21005830759136757</v>
      </c>
      <c r="O200" s="2">
        <f t="shared" si="41"/>
        <v>6.8072797790411507E+17</v>
      </c>
      <c r="P200" s="2">
        <f t="shared" si="42"/>
        <v>2.7229119116164602E+17</v>
      </c>
      <c r="Q200">
        <v>5.3220000000000001</v>
      </c>
      <c r="R200">
        <v>3.0635957440068622</v>
      </c>
    </row>
    <row r="201" spans="1:18" x14ac:dyDescent="0.25">
      <c r="A201">
        <v>199</v>
      </c>
      <c r="B201">
        <f t="shared" si="35"/>
        <v>40764672521.413208</v>
      </c>
      <c r="C201">
        <f t="shared" si="30"/>
        <v>16469124.585866805</v>
      </c>
      <c r="D201">
        <f t="shared" si="36"/>
        <v>3.0635958004020072</v>
      </c>
      <c r="E201" s="2">
        <f t="shared" si="31"/>
        <v>1.250968266741739</v>
      </c>
      <c r="F201" s="2">
        <f t="shared" si="32"/>
        <v>0.50038730669669562</v>
      </c>
      <c r="G201" s="2">
        <f t="shared" si="37"/>
        <v>124886479541.36461</v>
      </c>
      <c r="H201" s="2">
        <f t="shared" si="43"/>
        <v>25.550670997949162</v>
      </c>
      <c r="I201" s="2">
        <f t="shared" si="44"/>
        <v>0.1612681440898065</v>
      </c>
      <c r="J201" s="2">
        <f t="shared" si="38"/>
        <v>50995311728.406876</v>
      </c>
      <c r="K201" s="2">
        <f t="shared" si="39"/>
        <v>20398124691.362751</v>
      </c>
      <c r="L201" s="2">
        <f t="shared" si="40"/>
        <v>2.0567709906570396E+18</v>
      </c>
      <c r="M201" s="2">
        <f t="shared" si="33"/>
        <v>42.167668946648277</v>
      </c>
      <c r="N201" s="2">
        <f t="shared" si="34"/>
        <v>0.21005830825924221</v>
      </c>
      <c r="O201" s="2">
        <f t="shared" si="41"/>
        <v>8.3984814215024755E+17</v>
      </c>
      <c r="P201" s="2">
        <f t="shared" si="42"/>
        <v>3.3593925686009901E+17</v>
      </c>
      <c r="Q201">
        <v>5.3220000000000001</v>
      </c>
      <c r="R201">
        <v>3.0635957440068622</v>
      </c>
    </row>
    <row r="202" spans="1:18" x14ac:dyDescent="0.25">
      <c r="A202">
        <v>200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11</vt:i4>
      </vt:variant>
    </vt:vector>
  </HeadingPairs>
  <TitlesOfParts>
    <vt:vector size="14" baseType="lpstr">
      <vt:lpstr>Base Solow Model</vt:lpstr>
      <vt:lpstr>Savings Shock Down</vt:lpstr>
      <vt:lpstr>Technology Growth Shock Up</vt:lpstr>
      <vt:lpstr>Cap Eff Wkr</vt:lpstr>
      <vt:lpstr>Cap Wkr</vt:lpstr>
      <vt:lpstr>Agg Cap</vt:lpstr>
      <vt:lpstr>Growth Rates</vt:lpstr>
      <vt:lpstr>Cap Eff Wkr 2</vt:lpstr>
      <vt:lpstr>Output Eff Wkr 2</vt:lpstr>
      <vt:lpstr>Cons Eff Wkr 2</vt:lpstr>
      <vt:lpstr>Cap Eff Wkr 3</vt:lpstr>
      <vt:lpstr>Cap Wkr 3</vt:lpstr>
      <vt:lpstr>Agg Cap 3</vt:lpstr>
      <vt:lpstr>Growth Rates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 Guo</dc:creator>
  <cp:lastModifiedBy>Kenny Guo</cp:lastModifiedBy>
  <dcterms:created xsi:type="dcterms:W3CDTF">2025-11-11T18:33:12Z</dcterms:created>
  <dcterms:modified xsi:type="dcterms:W3CDTF">2025-11-11T21:43:39Z</dcterms:modified>
</cp:coreProperties>
</file>